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zirk_FlachgauNord\2021\5-Stock\"/>
    </mc:Choice>
  </mc:AlternateContent>
  <xr:revisionPtr revIDLastSave="0" documentId="13_ncr:1_{786AF9B5-4545-4306-9357-A01A3D1801B4}" xr6:coauthVersionLast="47" xr6:coauthVersionMax="47" xr10:uidLastSave="{00000000-0000-0000-0000-000000000000}"/>
  <bookViews>
    <workbookView xWindow="-120" yWindow="-120" windowWidth="19440" windowHeight="15000" tabRatio="916" xr2:uid="{00000000-000D-0000-FFFF-FFFF00000000}"/>
  </bookViews>
  <sheets>
    <sheet name="Gruppe_1-Koppl" sheetId="1" r:id="rId1"/>
    <sheet name="Gruppe_2-Oberndorf" sheetId="2" r:id="rId2"/>
    <sheet name="Gruppe_3-Bürmoos" sheetId="3" r:id="rId3"/>
    <sheet name="Gruppe_4-Nußdorf" sheetId="4" r:id="rId4"/>
    <sheet name="Gruppe_5-Itzling" sheetId="5" r:id="rId5"/>
    <sheet name="Gesamte_Übersicht" sheetId="6" r:id="rId6"/>
    <sheet name="gruppeneinteilung" sheetId="7" r:id="rId7"/>
  </sheets>
  <definedNames>
    <definedName name="_xlnm.Print_Area" localSheetId="0">'Gruppe_1-Koppl'!$N$1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4" l="1"/>
  <c r="K7" i="4"/>
  <c r="K17" i="1" l="1"/>
  <c r="K7" i="1"/>
  <c r="K17" i="5"/>
  <c r="K7" i="5"/>
  <c r="B44" i="6" l="1"/>
  <c r="B43" i="6"/>
  <c r="A43" i="6"/>
  <c r="A9" i="5" s="1"/>
  <c r="A19" i="5" s="1"/>
  <c r="B42" i="6"/>
  <c r="A42" i="6"/>
  <c r="B41" i="6"/>
  <c r="A41" i="6"/>
  <c r="A7" i="5" s="1"/>
  <c r="A17" i="5" s="1"/>
  <c r="B36" i="6"/>
  <c r="A36" i="6"/>
  <c r="A10" i="4" s="1"/>
  <c r="A20" i="4" s="1"/>
  <c r="B35" i="6"/>
  <c r="A35" i="6"/>
  <c r="A9" i="4" s="1"/>
  <c r="A19" i="4" s="1"/>
  <c r="B34" i="6"/>
  <c r="A34" i="6"/>
  <c r="A8" i="4" s="1"/>
  <c r="A18" i="4" s="1"/>
  <c r="B33" i="6"/>
  <c r="A33" i="6"/>
  <c r="A7" i="4" s="1"/>
  <c r="A17" i="4" s="1"/>
  <c r="B28" i="6"/>
  <c r="A28" i="6"/>
  <c r="A10" i="3" s="1"/>
  <c r="A20" i="3" s="1"/>
  <c r="B27" i="6"/>
  <c r="A27" i="6"/>
  <c r="A9" i="3" s="1"/>
  <c r="A19" i="3" s="1"/>
  <c r="B26" i="6"/>
  <c r="A26" i="6"/>
  <c r="A8" i="3" s="1"/>
  <c r="A18" i="3" s="1"/>
  <c r="B25" i="6"/>
  <c r="A25" i="6"/>
  <c r="A7" i="3" s="1"/>
  <c r="A17" i="3" s="1"/>
  <c r="B20" i="6"/>
  <c r="A20" i="6"/>
  <c r="A10" i="2" s="1"/>
  <c r="A20" i="2" s="1"/>
  <c r="B19" i="6"/>
  <c r="A19" i="6"/>
  <c r="A9" i="2" s="1"/>
  <c r="A19" i="2" s="1"/>
  <c r="B18" i="6"/>
  <c r="A18" i="6"/>
  <c r="A8" i="2" s="1"/>
  <c r="A18" i="2" s="1"/>
  <c r="B17" i="6"/>
  <c r="A17" i="6"/>
  <c r="A7" i="2" s="1"/>
  <c r="A17" i="2" s="1"/>
  <c r="B12" i="6"/>
  <c r="A12" i="6"/>
  <c r="A10" i="1" s="1"/>
  <c r="A20" i="1" s="1"/>
  <c r="B11" i="6"/>
  <c r="A11" i="6"/>
  <c r="A9" i="1" s="1"/>
  <c r="A19" i="1" s="1"/>
  <c r="B10" i="6"/>
  <c r="A10" i="6"/>
  <c r="A8" i="1" s="1"/>
  <c r="A18" i="1" s="1"/>
  <c r="B9" i="6"/>
  <c r="A9" i="6"/>
  <c r="A7" i="1" s="1"/>
  <c r="A17" i="1" s="1"/>
  <c r="A10" i="5"/>
  <c r="A20" i="5" s="1"/>
  <c r="A8" i="5"/>
  <c r="A18" i="5" s="1"/>
  <c r="G20" i="5"/>
  <c r="E20" i="5"/>
  <c r="C20" i="5"/>
  <c r="E19" i="5"/>
  <c r="C19" i="5"/>
  <c r="C18" i="5"/>
  <c r="K18" i="5" s="1"/>
  <c r="G10" i="5"/>
  <c r="E10" i="5"/>
  <c r="C10" i="5"/>
  <c r="K10" i="5" s="1"/>
  <c r="E9" i="5"/>
  <c r="C9" i="5"/>
  <c r="K9" i="5" s="1"/>
  <c r="C8" i="5"/>
  <c r="K8" i="5" s="1"/>
  <c r="G20" i="4"/>
  <c r="E20" i="4"/>
  <c r="C20" i="4"/>
  <c r="E19" i="4"/>
  <c r="C19" i="4"/>
  <c r="K19" i="4" s="1"/>
  <c r="C18" i="4"/>
  <c r="K18" i="4" s="1"/>
  <c r="G10" i="4"/>
  <c r="E10" i="4"/>
  <c r="C10" i="4"/>
  <c r="K10" i="4" s="1"/>
  <c r="E9" i="4"/>
  <c r="C9" i="4"/>
  <c r="K9" i="4" s="1"/>
  <c r="C8" i="4"/>
  <c r="K8" i="4" s="1"/>
  <c r="G20" i="3"/>
  <c r="E20" i="3"/>
  <c r="C20" i="3"/>
  <c r="E19" i="3"/>
  <c r="C19" i="3"/>
  <c r="C18" i="3"/>
  <c r="K18" i="3" s="1"/>
  <c r="K17" i="3"/>
  <c r="G10" i="3"/>
  <c r="E10" i="3"/>
  <c r="C10" i="3"/>
  <c r="E9" i="3"/>
  <c r="C9" i="3"/>
  <c r="C8" i="3"/>
  <c r="K8" i="3" s="1"/>
  <c r="K7" i="3"/>
  <c r="G20" i="2"/>
  <c r="E20" i="2"/>
  <c r="C20" i="2"/>
  <c r="E19" i="2"/>
  <c r="C19" i="2"/>
  <c r="C18" i="2"/>
  <c r="K18" i="2" s="1"/>
  <c r="K17" i="2"/>
  <c r="G10" i="2"/>
  <c r="E10" i="2"/>
  <c r="C10" i="2"/>
  <c r="E9" i="2"/>
  <c r="C9" i="2"/>
  <c r="C8" i="2"/>
  <c r="K8" i="2" s="1"/>
  <c r="K7" i="2"/>
  <c r="G20" i="1"/>
  <c r="E20" i="1"/>
  <c r="C20" i="1"/>
  <c r="E19" i="1"/>
  <c r="C19" i="1"/>
  <c r="K19" i="1" s="1"/>
  <c r="C18" i="1"/>
  <c r="K18" i="1" s="1"/>
  <c r="G10" i="1"/>
  <c r="E10" i="1"/>
  <c r="C10" i="1"/>
  <c r="K10" i="1" s="1"/>
  <c r="E9" i="1"/>
  <c r="C9" i="1"/>
  <c r="K9" i="1" s="1"/>
  <c r="C8" i="1"/>
  <c r="K8" i="1" s="1"/>
  <c r="K19" i="5" l="1"/>
  <c r="K20" i="5"/>
  <c r="K20" i="1"/>
  <c r="K20" i="4"/>
  <c r="K20" i="2"/>
  <c r="M18" i="2"/>
  <c r="K19" i="3"/>
  <c r="M19" i="3" s="1"/>
  <c r="K10" i="3"/>
  <c r="K9" i="3"/>
  <c r="K9" i="2"/>
  <c r="K20" i="3"/>
  <c r="M18" i="3"/>
  <c r="K10" i="2"/>
  <c r="M20" i="2" s="1"/>
  <c r="K19" i="2"/>
  <c r="M17" i="3"/>
  <c r="M20" i="3" l="1"/>
  <c r="M19" i="2"/>
</calcChain>
</file>

<file path=xl/sharedStrings.xml><?xml version="1.0" encoding="utf-8"?>
<sst xmlns="http://schemas.openxmlformats.org/spreadsheetml/2006/main" count="300" uniqueCount="92">
  <si>
    <t>5-Stock Meisterschaft 2021</t>
  </si>
  <si>
    <t>Gruppe 1</t>
  </si>
  <si>
    <t>Austragung in Koppl</t>
  </si>
  <si>
    <t>Nicht Löschen</t>
  </si>
  <si>
    <t>gegen &gt;</t>
  </si>
  <si>
    <t>Gesamt</t>
  </si>
  <si>
    <t>Punkte</t>
  </si>
  <si>
    <t>Rang</t>
  </si>
  <si>
    <t>1 Christoph Breitenthaler</t>
  </si>
  <si>
    <t>XXX</t>
  </si>
  <si>
    <t>2 Manuel Langegger</t>
  </si>
  <si>
    <t>3 Christian Hiebl Rausch</t>
  </si>
  <si>
    <t>4 Hannes Schlögl</t>
  </si>
  <si>
    <t>Kein Folgespielplan</t>
  </si>
  <si>
    <t>Bahn 1</t>
  </si>
  <si>
    <t>1:2</t>
  </si>
  <si>
    <t>2:3</t>
  </si>
  <si>
    <t>1:3</t>
  </si>
  <si>
    <t>Bahn 2</t>
  </si>
  <si>
    <t>3:4</t>
  </si>
  <si>
    <t>1:4</t>
  </si>
  <si>
    <t>2:4</t>
  </si>
  <si>
    <t>gesamt</t>
  </si>
  <si>
    <t>2:1</t>
  </si>
  <si>
    <t>3:2</t>
  </si>
  <si>
    <t>3:1</t>
  </si>
  <si>
    <t>Schiedsrichter:</t>
  </si>
  <si>
    <t>4:3</t>
  </si>
  <si>
    <t>4:1</t>
  </si>
  <si>
    <t>4:2</t>
  </si>
  <si>
    <t>1.</t>
  </si>
  <si>
    <t>2.</t>
  </si>
  <si>
    <t>Ergebnis bitte an thomas.voelkl@hotmail.com senden</t>
  </si>
  <si>
    <t>3.</t>
  </si>
  <si>
    <t>oder per WhatsApp an 0664/3500011</t>
  </si>
  <si>
    <t>Gruppe 2</t>
  </si>
  <si>
    <t>Austragung in Oberndorf</t>
  </si>
  <si>
    <t>Gruppe 3</t>
  </si>
  <si>
    <t>Austragung in Bürmoos</t>
  </si>
  <si>
    <t>1 Lucky Stadler</t>
  </si>
  <si>
    <t>2 Erich Hiebl Rausch</t>
  </si>
  <si>
    <t>3 Manfred Mödlhammer</t>
  </si>
  <si>
    <t>4 Herbert Stadler</t>
  </si>
  <si>
    <t>Gruppe 4</t>
  </si>
  <si>
    <t>Austragung in Nußdorf</t>
  </si>
  <si>
    <t>1 Rudolf Rausch</t>
  </si>
  <si>
    <t>2 Gerhard Eder</t>
  </si>
  <si>
    <t>3 Harald Neubauer</t>
  </si>
  <si>
    <t>4 Herbert Helminger</t>
  </si>
  <si>
    <t>Gruppe 5</t>
  </si>
  <si>
    <t>Austragung in Itzling</t>
  </si>
  <si>
    <t>1 Günther Weyringer</t>
  </si>
  <si>
    <t>2 Meinrad Viehauser</t>
  </si>
  <si>
    <t>3 Christian Unterrainer</t>
  </si>
  <si>
    <t>4 Thomas Völkl</t>
  </si>
  <si>
    <t>5-Stock Meisterschaft 2021 - Gruppenspiele</t>
  </si>
  <si>
    <t>Der erste und zweite je Gruppe steigen ins HF auf.</t>
  </si>
  <si>
    <t>Termin: 04. September 2021 Koppl  8:00 Uhr</t>
  </si>
  <si>
    <t>Patz</t>
  </si>
  <si>
    <t>0699-12899766</t>
  </si>
  <si>
    <t>0664-5622076</t>
  </si>
  <si>
    <t>0664-7831024</t>
  </si>
  <si>
    <t>0660-3259049</t>
  </si>
  <si>
    <t>0664-9632914</t>
  </si>
  <si>
    <t>0676-86862271</t>
  </si>
  <si>
    <t>0664-5918627</t>
  </si>
  <si>
    <t>0664-73839791</t>
  </si>
  <si>
    <t>0664-1500738</t>
  </si>
  <si>
    <t>0699-11013270</t>
  </si>
  <si>
    <t>0664-1065376</t>
  </si>
  <si>
    <t>0664-1813269</t>
  </si>
  <si>
    <t>0650-8649688</t>
  </si>
  <si>
    <t>0664-3812496</t>
  </si>
  <si>
    <t>0664-8492206</t>
  </si>
  <si>
    <t>0676-814280137</t>
  </si>
  <si>
    <t>0664-6464033</t>
  </si>
  <si>
    <t>0664-3500011</t>
  </si>
  <si>
    <t>Fünfstockmeisterschaft 2021</t>
  </si>
  <si>
    <t>Finale Nußdorf mit 10 Teilnehmern</t>
  </si>
  <si>
    <t>Gruppenspiele, die zwei ersten steigen ins Halbfinale auf.</t>
  </si>
  <si>
    <t>Koppl</t>
  </si>
  <si>
    <t>Oberndorf</t>
  </si>
  <si>
    <t>Bürmoos</t>
  </si>
  <si>
    <t>Nußdorf</t>
  </si>
  <si>
    <t>Itzling</t>
  </si>
  <si>
    <t>Halbfinale Flachgau in Nußdorf mit 10 Teilnehmern</t>
  </si>
  <si>
    <t>0664-1745145</t>
  </si>
  <si>
    <t>1 Peter Gratzl</t>
  </si>
  <si>
    <t>2 Hans Pfeiffer</t>
  </si>
  <si>
    <t>3 Norbert Labek</t>
  </si>
  <si>
    <t>4 Franz Labek</t>
  </si>
  <si>
    <t>0664-1257927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</si>
</sst>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7]General"/>
    <numFmt numFmtId="165" formatCode="0.0"/>
    <numFmt numFmtId="166" formatCode="[$€-C07]&quot; &quot;#,##0.00;[Red]&quot;-&quot;[$€-C07]&quot; &quot;#,##0.00"/>
  </numFmts>
  <fonts count="38">
    <font>
      <sz val="11"/>
      <color rgb="FF000000"/>
      <name val="Arial1"/>
    </font>
    <font>
      <sz val="10"/>
      <color rgb="FF000000"/>
      <name val="Arial1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000000"/>
      <name val="Calibri"/>
      <family val="2"/>
    </font>
    <font>
      <sz val="28"/>
      <color rgb="FF000000"/>
      <name val="Arial2"/>
    </font>
    <font>
      <sz val="14"/>
      <color rgb="FF000000"/>
      <name val="Arial2"/>
    </font>
    <font>
      <sz val="24"/>
      <color rgb="FF000000"/>
      <name val="Arial2"/>
    </font>
    <font>
      <sz val="8"/>
      <color rgb="FF000000"/>
      <name val="Arial2"/>
    </font>
    <font>
      <b/>
      <sz val="16"/>
      <color rgb="FF000000"/>
      <name val="Arial1"/>
    </font>
    <font>
      <b/>
      <sz val="10"/>
      <color rgb="FF000000"/>
      <name val="Arial2"/>
    </font>
    <font>
      <sz val="16"/>
      <color rgb="FF000000"/>
      <name val="Arial2"/>
    </font>
    <font>
      <b/>
      <i/>
      <u/>
      <sz val="24"/>
      <color rgb="FF000000"/>
      <name val="Arial2"/>
    </font>
    <font>
      <b/>
      <i/>
      <u/>
      <sz val="22"/>
      <color rgb="FF000000"/>
      <name val="Arial2"/>
    </font>
    <font>
      <sz val="22"/>
      <color rgb="FF000000"/>
      <name val="Arial2"/>
    </font>
    <font>
      <b/>
      <i/>
      <u/>
      <sz val="20"/>
      <color rgb="FF000000"/>
      <name val="Arial2"/>
    </font>
    <font>
      <sz val="20"/>
      <color rgb="FF000000"/>
      <name val="Arial2"/>
    </font>
    <font>
      <sz val="10"/>
      <color rgb="FFFF0000"/>
      <name val="Arial2"/>
    </font>
    <font>
      <b/>
      <i/>
      <u/>
      <sz val="14"/>
      <color rgb="FF000000"/>
      <name val="Arial2"/>
    </font>
    <font>
      <b/>
      <sz val="14"/>
      <color rgb="FF000000"/>
      <name val="Arial1"/>
    </font>
    <font>
      <b/>
      <i/>
      <u/>
      <sz val="11"/>
      <color rgb="FF000000"/>
      <name val="Calibri"/>
      <family val="2"/>
    </font>
    <font>
      <b/>
      <sz val="11"/>
      <color rgb="FF8064A2"/>
      <name val="Calibri"/>
      <family val="2"/>
    </font>
    <font>
      <b/>
      <sz val="11"/>
      <color rgb="FF953735"/>
      <name val="Calibri"/>
      <family val="2"/>
    </font>
    <font>
      <b/>
      <sz val="11"/>
      <color rgb="FFFF0000"/>
      <name val="Calibri"/>
      <family val="2"/>
    </font>
    <font>
      <b/>
      <sz val="11"/>
      <color rgb="FFC0504D"/>
      <name val="Calibri"/>
      <family val="2"/>
    </font>
    <font>
      <b/>
      <sz val="11"/>
      <color rgb="FF4F81BD"/>
      <name val="Calibri"/>
      <family val="2"/>
    </font>
    <font>
      <sz val="11"/>
      <color rgb="FF8064A2"/>
      <name val="Calibri"/>
      <family val="2"/>
    </font>
    <font>
      <sz val="11"/>
      <color rgb="FF953735"/>
      <name val="Calibri"/>
      <family val="2"/>
    </font>
    <font>
      <sz val="11"/>
      <color rgb="FFFF0000"/>
      <name val="Calibri"/>
      <family val="2"/>
    </font>
    <font>
      <sz val="11"/>
      <color rgb="FFC0504D"/>
      <name val="Calibri"/>
      <family val="2"/>
    </font>
    <font>
      <sz val="11"/>
      <color rgb="FF4F81BD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  <font>
      <sz val="16"/>
      <color theme="0"/>
      <name val="Arial2"/>
    </font>
    <font>
      <sz val="16"/>
      <name val="Arial2"/>
    </font>
    <font>
      <sz val="14"/>
      <name val="Arial2"/>
    </font>
    <font>
      <sz val="10"/>
      <name val="Arial11"/>
    </font>
    <font>
      <b/>
      <sz val="10"/>
      <name val="Arial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  <xf numFmtId="164" fontId="4" fillId="0" borderId="0"/>
    <xf numFmtId="164" fontId="4" fillId="0" borderId="0"/>
  </cellStyleXfs>
  <cellXfs count="108">
    <xf numFmtId="0" fontId="0" fillId="0" borderId="0" xfId="0"/>
    <xf numFmtId="164" fontId="6" fillId="0" borderId="0" xfId="1" applyFont="1" applyFill="1" applyAlignment="1" applyProtection="1">
      <protection locked="0"/>
    </xf>
    <xf numFmtId="164" fontId="6" fillId="0" borderId="0" xfId="1" applyFont="1" applyFill="1" applyAlignment="1" applyProtection="1">
      <alignment horizontal="center"/>
      <protection locked="0"/>
    </xf>
    <xf numFmtId="164" fontId="9" fillId="0" borderId="1" xfId="6" applyFont="1" applyFill="1" applyBorder="1" applyAlignment="1">
      <alignment vertical="center" wrapText="1"/>
    </xf>
    <xf numFmtId="164" fontId="6" fillId="0" borderId="1" xfId="1" applyFont="1" applyFill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164" fontId="7" fillId="0" borderId="0" xfId="1" applyFont="1" applyFill="1" applyAlignment="1" applyProtection="1">
      <protection locked="0"/>
    </xf>
    <xf numFmtId="164" fontId="13" fillId="0" borderId="0" xfId="1" applyFont="1" applyFill="1" applyAlignment="1" applyProtection="1">
      <protection locked="0"/>
    </xf>
    <xf numFmtId="164" fontId="14" fillId="0" borderId="0" xfId="1" applyFont="1" applyFill="1" applyAlignment="1" applyProtection="1">
      <protection locked="0"/>
    </xf>
    <xf numFmtId="164" fontId="14" fillId="0" borderId="0" xfId="1" applyFont="1" applyFill="1" applyAlignment="1" applyProtection="1">
      <alignment horizontal="center"/>
      <protection locked="0"/>
    </xf>
    <xf numFmtId="164" fontId="15" fillId="0" borderId="0" xfId="1" applyFont="1" applyFill="1" applyAlignment="1" applyProtection="1">
      <alignment horizontal="center"/>
      <protection locked="0"/>
    </xf>
    <xf numFmtId="164" fontId="16" fillId="0" borderId="0" xfId="1" applyFont="1" applyFill="1" applyAlignment="1" applyProtection="1">
      <protection locked="0"/>
    </xf>
    <xf numFmtId="164" fontId="17" fillId="0" borderId="0" xfId="1" applyFont="1" applyFill="1" applyAlignment="1"/>
    <xf numFmtId="164" fontId="18" fillId="0" borderId="0" xfId="1" applyFont="1" applyFill="1" applyAlignment="1" applyProtection="1">
      <alignment horizontal="left"/>
      <protection locked="0"/>
    </xf>
    <xf numFmtId="164" fontId="18" fillId="0" borderId="0" xfId="1" applyFont="1" applyFill="1" applyAlignment="1" applyProtection="1">
      <alignment horizontal="center"/>
      <protection locked="0"/>
    </xf>
    <xf numFmtId="164" fontId="19" fillId="0" borderId="1" xfId="6" applyFont="1" applyFill="1" applyBorder="1" applyAlignment="1">
      <alignment vertical="center" wrapText="1"/>
    </xf>
    <xf numFmtId="164" fontId="6" fillId="0" borderId="0" xfId="1" applyFont="1" applyFill="1" applyAlignment="1"/>
    <xf numFmtId="165" fontId="6" fillId="0" borderId="0" xfId="1" applyNumberFormat="1" applyFont="1" applyFill="1" applyAlignment="1">
      <alignment horizontal="center"/>
    </xf>
    <xf numFmtId="165" fontId="18" fillId="0" borderId="0" xfId="1" applyNumberFormat="1" applyFont="1" applyFill="1" applyAlignment="1" applyProtection="1">
      <alignment horizontal="center"/>
      <protection locked="0"/>
    </xf>
    <xf numFmtId="165" fontId="6" fillId="0" borderId="0" xfId="1" applyNumberFormat="1" applyFont="1" applyFill="1" applyAlignment="1" applyProtection="1">
      <alignment horizontal="center"/>
      <protection locked="0"/>
    </xf>
    <xf numFmtId="49" fontId="19" fillId="0" borderId="1" xfId="6" applyNumberFormat="1" applyFont="1" applyFill="1" applyBorder="1" applyAlignment="1">
      <alignment vertical="center" wrapText="1"/>
    </xf>
    <xf numFmtId="164" fontId="19" fillId="0" borderId="0" xfId="6" applyFont="1" applyFill="1" applyAlignment="1">
      <alignment vertical="center" wrapText="1"/>
    </xf>
    <xf numFmtId="164" fontId="6" fillId="0" borderId="0" xfId="1" applyFont="1" applyFill="1" applyAlignment="1">
      <alignment horizontal="center"/>
    </xf>
    <xf numFmtId="164" fontId="4" fillId="0" borderId="0" xfId="7" applyFont="1" applyFill="1" applyAlignment="1"/>
    <xf numFmtId="164" fontId="21" fillId="0" borderId="0" xfId="7" applyFont="1" applyFill="1" applyAlignment="1">
      <alignment horizontal="center"/>
    </xf>
    <xf numFmtId="164" fontId="22" fillId="0" borderId="0" xfId="7" applyFont="1" applyFill="1" applyAlignment="1">
      <alignment horizontal="center"/>
    </xf>
    <xf numFmtId="164" fontId="23" fillId="0" borderId="0" xfId="7" applyFont="1" applyFill="1" applyAlignment="1">
      <alignment horizontal="center"/>
    </xf>
    <xf numFmtId="164" fontId="24" fillId="0" borderId="0" xfId="7" applyFont="1" applyFill="1" applyAlignment="1">
      <alignment horizontal="center"/>
    </xf>
    <xf numFmtId="164" fontId="25" fillId="0" borderId="0" xfId="7" applyFont="1" applyFill="1" applyAlignment="1">
      <alignment horizontal="center"/>
    </xf>
    <xf numFmtId="164" fontId="26" fillId="0" borderId="0" xfId="7" applyFont="1" applyFill="1" applyAlignment="1"/>
    <xf numFmtId="164" fontId="27" fillId="0" borderId="0" xfId="7" applyFont="1" applyFill="1" applyAlignment="1"/>
    <xf numFmtId="164" fontId="28" fillId="0" borderId="0" xfId="7" applyFont="1" applyFill="1" applyAlignment="1"/>
    <xf numFmtId="164" fontId="29" fillId="0" borderId="0" xfId="7" applyFont="1" applyFill="1" applyAlignment="1"/>
    <xf numFmtId="164" fontId="30" fillId="0" borderId="0" xfId="7" applyFont="1" applyFill="1" applyAlignment="1"/>
    <xf numFmtId="164" fontId="31" fillId="0" borderId="0" xfId="7" applyFont="1" applyFill="1" applyAlignment="1"/>
    <xf numFmtId="164" fontId="32" fillId="0" borderId="0" xfId="7" applyFont="1" applyFill="1" applyAlignment="1">
      <alignment horizontal="center"/>
    </xf>
    <xf numFmtId="0" fontId="0" fillId="0" borderId="0" xfId="0" applyFill="1"/>
    <xf numFmtId="164" fontId="11" fillId="0" borderId="1" xfId="1" applyFont="1" applyFill="1" applyBorder="1" applyAlignment="1" applyProtection="1">
      <alignment horizontal="center" vertical="center"/>
      <protection locked="0"/>
    </xf>
    <xf numFmtId="164" fontId="11" fillId="0" borderId="2" xfId="1" applyFont="1" applyFill="1" applyBorder="1" applyAlignment="1" applyProtection="1">
      <alignment horizontal="center" vertical="center"/>
      <protection locked="0"/>
    </xf>
    <xf numFmtId="164" fontId="11" fillId="0" borderId="3" xfId="1" applyFont="1" applyFill="1" applyBorder="1" applyAlignment="1" applyProtection="1">
      <alignment horizontal="center" vertical="center"/>
      <protection locked="0"/>
    </xf>
    <xf numFmtId="164" fontId="11" fillId="0" borderId="4" xfId="1" applyFont="1" applyFill="1" applyBorder="1" applyAlignment="1" applyProtection="1">
      <alignment horizontal="center" vertical="center"/>
      <protection locked="0"/>
    </xf>
    <xf numFmtId="164" fontId="11" fillId="4" borderId="1" xfId="1" applyFont="1" applyFill="1" applyBorder="1" applyAlignment="1">
      <alignment horizontal="center" vertical="center"/>
    </xf>
    <xf numFmtId="164" fontId="11" fillId="2" borderId="1" xfId="1" applyFont="1" applyFill="1" applyBorder="1" applyAlignment="1" applyProtection="1">
      <alignment horizontal="center" vertical="center"/>
      <protection locked="0"/>
    </xf>
    <xf numFmtId="164" fontId="11" fillId="0" borderId="1" xfId="1" applyFont="1" applyFill="1" applyBorder="1" applyAlignment="1" applyProtection="1">
      <alignment vertical="center"/>
      <protection locked="0"/>
    </xf>
    <xf numFmtId="164" fontId="11" fillId="0" borderId="0" xfId="1" applyFont="1" applyFill="1" applyAlignment="1" applyProtection="1">
      <alignment vertical="center"/>
      <protection locked="0"/>
    </xf>
    <xf numFmtId="164" fontId="11" fillId="0" borderId="5" xfId="1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horizontal="center" vertical="center"/>
    </xf>
    <xf numFmtId="164" fontId="11" fillId="0" borderId="8" xfId="1" applyFont="1" applyFill="1" applyBorder="1" applyAlignment="1" applyProtection="1">
      <alignment horizontal="center" vertical="center"/>
      <protection locked="0"/>
    </xf>
    <xf numFmtId="164" fontId="11" fillId="0" borderId="9" xfId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1" fillId="0" borderId="0" xfId="1" applyFont="1" applyFill="1" applyAlignment="1">
      <alignment vertical="center"/>
    </xf>
    <xf numFmtId="49" fontId="1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center" vertical="center"/>
    </xf>
    <xf numFmtId="164" fontId="6" fillId="0" borderId="0" xfId="1" applyFont="1" applyFill="1" applyAlignment="1" applyProtection="1">
      <alignment vertical="center"/>
      <protection locked="0"/>
    </xf>
    <xf numFmtId="164" fontId="8" fillId="0" borderId="0" xfId="1" applyFont="1" applyFill="1" applyAlignment="1" applyProtection="1">
      <alignment horizontal="center" vertical="center"/>
      <protection locked="0"/>
    </xf>
    <xf numFmtId="164" fontId="6" fillId="0" borderId="0" xfId="1" applyFont="1" applyFill="1" applyAlignment="1" applyProtection="1">
      <alignment horizontal="center" vertical="center"/>
      <protection locked="0"/>
    </xf>
    <xf numFmtId="164" fontId="8" fillId="2" borderId="0" xfId="1" applyFont="1" applyFill="1" applyAlignment="1" applyProtection="1">
      <alignment horizontal="center" vertical="center"/>
      <protection locked="0"/>
    </xf>
    <xf numFmtId="165" fontId="11" fillId="0" borderId="1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Font="1" applyFill="1" applyAlignment="1" applyProtection="1">
      <alignment horizontal="center" vertical="center"/>
      <protection locked="0"/>
    </xf>
    <xf numFmtId="49" fontId="10" fillId="0" borderId="11" xfId="1" applyNumberFormat="1" applyFont="1" applyFill="1" applyBorder="1" applyAlignment="1">
      <alignment vertical="center"/>
    </xf>
    <xf numFmtId="164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49" fontId="10" fillId="0" borderId="0" xfId="1" applyNumberFormat="1" applyFont="1" applyFill="1" applyAlignment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center" vertical="center"/>
      <protection locked="0"/>
    </xf>
    <xf numFmtId="164" fontId="6" fillId="0" borderId="3" xfId="1" applyFont="1" applyFill="1" applyBorder="1" applyAlignment="1" applyProtection="1">
      <alignment horizontal="center" vertical="center"/>
      <protection locked="0"/>
    </xf>
    <xf numFmtId="164" fontId="6" fillId="0" borderId="4" xfId="1" applyFont="1" applyFill="1" applyBorder="1" applyAlignment="1" applyProtection="1">
      <alignment horizontal="center" vertical="center"/>
      <protection locked="0"/>
    </xf>
    <xf numFmtId="164" fontId="6" fillId="4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 applyProtection="1">
      <alignment horizontal="center" vertical="center"/>
      <protection locked="0"/>
    </xf>
    <xf numFmtId="164" fontId="6" fillId="0" borderId="1" xfId="1" applyFont="1" applyFill="1" applyBorder="1" applyAlignment="1" applyProtection="1">
      <alignment vertical="center"/>
      <protection locked="0"/>
    </xf>
    <xf numFmtId="164" fontId="6" fillId="0" borderId="5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 vertical="center"/>
    </xf>
    <xf numFmtId="164" fontId="6" fillId="0" borderId="8" xfId="1" applyFont="1" applyFill="1" applyBorder="1" applyAlignment="1" applyProtection="1">
      <alignment horizontal="center" vertical="center"/>
      <protection locked="0"/>
    </xf>
    <xf numFmtId="164" fontId="6" fillId="0" borderId="9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0" borderId="12" xfId="1" applyNumberFormat="1" applyFont="1" applyFill="1" applyBorder="1" applyAlignment="1">
      <alignment vertical="center"/>
    </xf>
    <xf numFmtId="164" fontId="33" fillId="2" borderId="1" xfId="1" applyFont="1" applyFill="1" applyBorder="1" applyAlignment="1" applyProtection="1">
      <alignment horizontal="center" vertical="center"/>
      <protection locked="0"/>
    </xf>
    <xf numFmtId="164" fontId="33" fillId="0" borderId="1" xfId="1" applyFont="1" applyFill="1" applyBorder="1" applyAlignment="1" applyProtection="1">
      <alignment horizontal="center" vertical="center"/>
      <protection locked="0"/>
    </xf>
    <xf numFmtId="165" fontId="34" fillId="4" borderId="1" xfId="1" applyNumberFormat="1" applyFont="1" applyFill="1" applyBorder="1" applyAlignment="1">
      <alignment horizontal="center" vertical="center"/>
    </xf>
    <xf numFmtId="165" fontId="35" fillId="0" borderId="1" xfId="1" applyNumberFormat="1" applyFont="1" applyFill="1" applyBorder="1" applyAlignment="1" applyProtection="1">
      <alignment horizontal="center" vertical="center"/>
      <protection locked="0"/>
    </xf>
    <xf numFmtId="164" fontId="35" fillId="0" borderId="0" xfId="1" applyFont="1" applyFill="1" applyAlignment="1" applyProtection="1">
      <alignment horizontal="center" vertical="center"/>
      <protection locked="0"/>
    </xf>
    <xf numFmtId="164" fontId="34" fillId="0" borderId="0" xfId="1" applyFont="1" applyFill="1" applyAlignment="1" applyProtection="1">
      <alignment horizontal="center" vertical="center"/>
      <protection locked="0"/>
    </xf>
    <xf numFmtId="164" fontId="34" fillId="4" borderId="1" xfId="1" applyFont="1" applyFill="1" applyBorder="1" applyAlignment="1">
      <alignment horizontal="center" vertical="center"/>
    </xf>
    <xf numFmtId="164" fontId="36" fillId="0" borderId="0" xfId="1" applyFont="1" applyFill="1" applyAlignment="1">
      <alignment vertical="center"/>
    </xf>
    <xf numFmtId="49" fontId="36" fillId="0" borderId="0" xfId="1" applyNumberFormat="1" applyFont="1" applyFill="1" applyAlignment="1">
      <alignment vertical="center"/>
    </xf>
    <xf numFmtId="49" fontId="37" fillId="0" borderId="0" xfId="1" applyNumberFormat="1" applyFont="1" applyFill="1" applyAlignment="1">
      <alignment vertical="center"/>
    </xf>
    <xf numFmtId="164" fontId="34" fillId="0" borderId="1" xfId="1" applyFont="1" applyFill="1" applyBorder="1" applyAlignment="1" applyProtection="1">
      <alignment vertical="center"/>
      <protection locked="0"/>
    </xf>
    <xf numFmtId="49" fontId="35" fillId="0" borderId="0" xfId="1" applyNumberFormat="1" applyFont="1" applyFill="1" applyAlignment="1">
      <alignment horizontal="center" vertical="center"/>
    </xf>
    <xf numFmtId="165" fontId="34" fillId="0" borderId="1" xfId="1" applyNumberFormat="1" applyFont="1" applyFill="1" applyBorder="1" applyAlignment="1" applyProtection="1">
      <alignment horizontal="center" vertical="center"/>
      <protection locked="0"/>
    </xf>
    <xf numFmtId="164" fontId="11" fillId="3" borderId="1" xfId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center" vertical="center"/>
      <protection locked="0"/>
    </xf>
    <xf numFmtId="164" fontId="7" fillId="0" borderId="0" xfId="1" applyFont="1" applyFill="1" applyBorder="1" applyAlignment="1" applyProtection="1">
      <alignment horizontal="center" vertical="center"/>
      <protection locked="0"/>
    </xf>
    <xf numFmtId="164" fontId="18" fillId="0" borderId="0" xfId="1" applyFont="1" applyFill="1" applyBorder="1" applyAlignment="1" applyProtection="1">
      <alignment horizontal="left"/>
      <protection locked="0"/>
    </xf>
    <xf numFmtId="164" fontId="12" fillId="0" borderId="0" xfId="1" applyFont="1" applyFill="1" applyBorder="1" applyAlignment="1" applyProtection="1">
      <alignment horizontal="center"/>
      <protection locked="0"/>
    </xf>
    <xf numFmtId="164" fontId="15" fillId="0" borderId="0" xfId="1" applyFont="1" applyFill="1" applyBorder="1" applyAlignment="1" applyProtection="1">
      <alignment horizontal="center"/>
      <protection locked="0"/>
    </xf>
    <xf numFmtId="164" fontId="20" fillId="0" borderId="0" xfId="7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rd" xfId="0" builtinId="0" customBuiltin="1"/>
    <cellStyle name="Standard 2" xfId="6" xr:uid="{00000000-0005-0000-0000-000006000000}"/>
    <cellStyle name="Standard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159389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88C642C-6517-4F95-A8C9-CB3E04BA5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359539"/>
        </a:xfrm>
        <a:prstGeom prst="rect">
          <a:avLst/>
        </a:prstGeom>
      </xdr:spPr>
    </xdr:pic>
    <xdr:clientData/>
  </xdr:twoCellAnchor>
  <xdr:twoCellAnchor>
    <xdr:from>
      <xdr:col>10</xdr:col>
      <xdr:colOff>314324</xdr:colOff>
      <xdr:row>0</xdr:row>
      <xdr:rowOff>0</xdr:rowOff>
    </xdr:from>
    <xdr:to>
      <xdr:col>13</xdr:col>
      <xdr:colOff>12224</xdr:colOff>
      <xdr:row>5</xdr:row>
      <xdr:rowOff>1242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F8978EBD-389C-4BA8-8D74-74DCE1AFFFA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0"/>
          <a:ext cx="1260000" cy="149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159389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58C0BFC-3D86-4684-848E-10E1270F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359539"/>
        </a:xfrm>
        <a:prstGeom prst="rect">
          <a:avLst/>
        </a:prstGeom>
      </xdr:spPr>
    </xdr:pic>
    <xdr:clientData/>
  </xdr:twoCellAnchor>
  <xdr:twoCellAnchor>
    <xdr:from>
      <xdr:col>10</xdr:col>
      <xdr:colOff>304800</xdr:colOff>
      <xdr:row>0</xdr:row>
      <xdr:rowOff>0</xdr:rowOff>
    </xdr:from>
    <xdr:to>
      <xdr:col>13</xdr:col>
      <xdr:colOff>12225</xdr:colOff>
      <xdr:row>5</xdr:row>
      <xdr:rowOff>1242</xdr:rowOff>
    </xdr:to>
    <xdr:pic>
      <xdr:nvPicPr>
        <xdr:cNvPr id="7" name="Grafik 1">
          <a:extLst>
            <a:ext uri="{FF2B5EF4-FFF2-40B4-BE49-F238E27FC236}">
              <a16:creationId xmlns:a16="http://schemas.microsoft.com/office/drawing/2014/main" id="{6114B80B-7CE3-466D-9034-FFB3B706C3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260000" cy="149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159389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46451D0-C975-4598-A307-C9D3790C3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359539"/>
        </a:xfrm>
        <a:prstGeom prst="rect">
          <a:avLst/>
        </a:prstGeom>
      </xdr:spPr>
    </xdr:pic>
    <xdr:clientData/>
  </xdr:twoCellAnchor>
  <xdr:twoCellAnchor>
    <xdr:from>
      <xdr:col>10</xdr:col>
      <xdr:colOff>304799</xdr:colOff>
      <xdr:row>0</xdr:row>
      <xdr:rowOff>0</xdr:rowOff>
    </xdr:from>
    <xdr:to>
      <xdr:col>13</xdr:col>
      <xdr:colOff>2699</xdr:colOff>
      <xdr:row>5</xdr:row>
      <xdr:rowOff>1242</xdr:rowOff>
    </xdr:to>
    <xdr:pic>
      <xdr:nvPicPr>
        <xdr:cNvPr id="7" name="Grafik 1">
          <a:extLst>
            <a:ext uri="{FF2B5EF4-FFF2-40B4-BE49-F238E27FC236}">
              <a16:creationId xmlns:a16="http://schemas.microsoft.com/office/drawing/2014/main" id="{7CFD600C-1669-45C2-84C8-5991999470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4" y="0"/>
          <a:ext cx="1260000" cy="149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159389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FF9F468-0441-4289-8C0F-ACB63EC9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359539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0</xdr:row>
      <xdr:rowOff>0</xdr:rowOff>
    </xdr:from>
    <xdr:to>
      <xdr:col>13</xdr:col>
      <xdr:colOff>21750</xdr:colOff>
      <xdr:row>5</xdr:row>
      <xdr:rowOff>1242</xdr:rowOff>
    </xdr:to>
    <xdr:pic>
      <xdr:nvPicPr>
        <xdr:cNvPr id="7" name="Grafik 1">
          <a:extLst>
            <a:ext uri="{FF2B5EF4-FFF2-40B4-BE49-F238E27FC236}">
              <a16:creationId xmlns:a16="http://schemas.microsoft.com/office/drawing/2014/main" id="{17192FF2-9873-4E61-941F-B6E127927B7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1260000" cy="149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159389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5F4F87A-B309-490F-AEDE-6F65799B4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359539"/>
        </a:xfrm>
        <a:prstGeom prst="rect">
          <a:avLst/>
        </a:prstGeom>
      </xdr:spPr>
    </xdr:pic>
    <xdr:clientData/>
  </xdr:twoCellAnchor>
  <xdr:twoCellAnchor>
    <xdr:from>
      <xdr:col>10</xdr:col>
      <xdr:colOff>314324</xdr:colOff>
      <xdr:row>0</xdr:row>
      <xdr:rowOff>0</xdr:rowOff>
    </xdr:from>
    <xdr:to>
      <xdr:col>13</xdr:col>
      <xdr:colOff>12224</xdr:colOff>
      <xdr:row>5</xdr:row>
      <xdr:rowOff>1242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C310FB4C-B9A3-44BF-98E6-AE206487B3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0"/>
          <a:ext cx="1260000" cy="149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"/>
  <sheetViews>
    <sheetView tabSelected="1" zoomScaleNormal="100" workbookViewId="0">
      <selection activeCell="A27" sqref="A27"/>
    </sheetView>
  </sheetViews>
  <sheetFormatPr baseColWidth="10" defaultColWidth="10.875" defaultRowHeight="25.5" customHeight="1"/>
  <cols>
    <col min="1" max="1" width="35.375" style="51" customWidth="1"/>
    <col min="2" max="2" width="8.375" style="51" customWidth="1"/>
    <col min="3" max="3" width="9.5" style="51" customWidth="1"/>
    <col min="4" max="4" width="4.125" style="51" customWidth="1"/>
    <col min="5" max="5" width="9.5" style="51" customWidth="1"/>
    <col min="6" max="6" width="4.125" style="51" customWidth="1"/>
    <col min="7" max="7" width="9.5" style="51" customWidth="1"/>
    <col min="8" max="8" width="4.125" style="51" customWidth="1"/>
    <col min="9" max="9" width="9.5" style="51" customWidth="1"/>
    <col min="10" max="10" width="4.125" style="51" customWidth="1"/>
    <col min="11" max="11" width="9.5" style="51" bestFit="1" customWidth="1"/>
    <col min="12" max="12" width="10" style="51" hidden="1" customWidth="1"/>
    <col min="13" max="13" width="10" style="51" customWidth="1"/>
    <col min="14" max="14" width="7.125" style="51" customWidth="1"/>
    <col min="15" max="1023" width="9.875" style="51" customWidth="1"/>
    <col min="1024" max="1024" width="11" style="51" customWidth="1"/>
    <col min="1025" max="16384" width="10.875" style="85"/>
  </cols>
  <sheetData>
    <row r="1" spans="1:15" s="61" customFormat="1" ht="34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s="61" customFormat="1" ht="30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s="61" customFormat="1" ht="30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s="61" customFormat="1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s="61" customFormat="1" ht="5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</row>
    <row r="6" spans="1:15" s="61" customFormat="1" ht="18">
      <c r="B6" s="62" t="s">
        <v>4</v>
      </c>
      <c r="C6" s="63">
        <v>1</v>
      </c>
      <c r="D6" s="63"/>
      <c r="E6" s="63">
        <v>2</v>
      </c>
      <c r="F6" s="63"/>
      <c r="G6" s="63">
        <v>3</v>
      </c>
      <c r="H6" s="63"/>
      <c r="I6" s="63">
        <v>4</v>
      </c>
      <c r="J6" s="63"/>
      <c r="K6" s="63" t="s">
        <v>5</v>
      </c>
      <c r="L6" s="64" t="s">
        <v>6</v>
      </c>
      <c r="M6" s="63" t="s">
        <v>7</v>
      </c>
    </row>
    <row r="7" spans="1:15" s="61" customFormat="1" ht="20.25">
      <c r="A7" s="3" t="str">
        <f>Gesamte_Übersicht!A9</f>
        <v>1 Christoph Breitenthaler</v>
      </c>
      <c r="B7" s="71">
        <v>1</v>
      </c>
      <c r="C7" s="101" t="s">
        <v>9</v>
      </c>
      <c r="D7" s="101"/>
      <c r="E7" s="72">
        <v>2.2999999999999998</v>
      </c>
      <c r="F7" s="73"/>
      <c r="G7" s="71">
        <v>2.8</v>
      </c>
      <c r="H7" s="71"/>
      <c r="I7" s="71">
        <v>2.8</v>
      </c>
      <c r="J7" s="74"/>
      <c r="K7" s="75">
        <f>SUM(C7:J7)</f>
        <v>7.8999999999999995</v>
      </c>
      <c r="L7" s="76">
        <v>2.8</v>
      </c>
      <c r="M7" s="77"/>
    </row>
    <row r="8" spans="1:15" s="61" customFormat="1" ht="20.25">
      <c r="A8" s="3" t="str">
        <f>Gesamte_Übersicht!A10</f>
        <v>2 Manuel Langegger</v>
      </c>
      <c r="B8" s="71">
        <v>2</v>
      </c>
      <c r="C8" s="78">
        <f>IF(E7="","",IF(E7=$L$7,0,IF(E7=$L$8,1.1,IF(E7=$L$9,2.3,IF(E7=0,2.8,"falsch")))))</f>
        <v>1.1000000000000001</v>
      </c>
      <c r="D8" s="79"/>
      <c r="E8" s="101" t="s">
        <v>9</v>
      </c>
      <c r="F8" s="101"/>
      <c r="G8" s="72">
        <v>2.8</v>
      </c>
      <c r="H8" s="72"/>
      <c r="I8" s="71">
        <v>2.2999999999999998</v>
      </c>
      <c r="J8" s="74"/>
      <c r="K8" s="75">
        <f t="shared" ref="K8:K10" si="0">SUM(C8:J8)</f>
        <v>6.1999999999999993</v>
      </c>
      <c r="L8" s="76">
        <v>2.2999999999999998</v>
      </c>
      <c r="M8" s="77"/>
    </row>
    <row r="9" spans="1:15" s="61" customFormat="1" ht="20.25">
      <c r="A9" s="3" t="str">
        <f>Gesamte_Übersicht!A11</f>
        <v>3 Christian Hiebl Rausch</v>
      </c>
      <c r="B9" s="71">
        <v>3</v>
      </c>
      <c r="C9" s="78">
        <f>IF(G7="","",IF(G7=$L$7,0,IF(G7=$L$8,1.1,IF(G7=$L$9,2.3,IF(G7=0,2.8,"falsch")))))</f>
        <v>0</v>
      </c>
      <c r="D9" s="79"/>
      <c r="E9" s="80">
        <f>IF(G8="","",IF(G8=$L$7,0,IF(G8=$L$8,1.1,IF(G8=$L$9,2.3,IF(G8=0,2.8,"falsch")))))</f>
        <v>0</v>
      </c>
      <c r="F9" s="79"/>
      <c r="G9" s="101" t="s">
        <v>9</v>
      </c>
      <c r="H9" s="101"/>
      <c r="I9" s="72">
        <v>2.8</v>
      </c>
      <c r="J9" s="81"/>
      <c r="K9" s="75">
        <f t="shared" si="0"/>
        <v>2.8</v>
      </c>
      <c r="L9" s="76">
        <v>1.1000000000000001</v>
      </c>
      <c r="M9" s="77"/>
    </row>
    <row r="10" spans="1:15" s="61" customFormat="1" ht="20.25">
      <c r="A10" s="3" t="str">
        <f>Gesamte_Übersicht!A12</f>
        <v>4 Hannes Schlögl</v>
      </c>
      <c r="B10" s="71">
        <v>4</v>
      </c>
      <c r="C10" s="82">
        <f>IF(I7="","",IF(I7=$L$7,0,IF(I7=$L$8,1.1,IF(I7=$L$9,2.3,IF(I7=0,2.8,"falsch")))))</f>
        <v>0</v>
      </c>
      <c r="D10" s="83"/>
      <c r="E10" s="80">
        <f>IF(I8="","",IF(I8=$L$7,0,IF(I8=$L$8,1.1,IF(I8=$L$9,2.3,IF(I8=0,2.8,"falsch")))))</f>
        <v>1.1000000000000001</v>
      </c>
      <c r="F10" s="79"/>
      <c r="G10" s="80">
        <f>IF(I9="","",IF(I9=$L$7,0,IF(I9=$L$8,1.1,IF(I9=$L$9,2.3,IF(I9=0,2.8,"falsch")))))</f>
        <v>0</v>
      </c>
      <c r="H10" s="79"/>
      <c r="I10" s="101" t="s">
        <v>9</v>
      </c>
      <c r="J10" s="101"/>
      <c r="K10" s="75">
        <f t="shared" si="0"/>
        <v>1.1000000000000001</v>
      </c>
      <c r="L10" s="84"/>
      <c r="M10" s="77"/>
    </row>
    <row r="11" spans="1:15" ht="7.5" customHeight="1">
      <c r="O11" s="61"/>
    </row>
    <row r="12" spans="1:15" s="52" customFormat="1" ht="12.75">
      <c r="C12" s="53" t="s">
        <v>13</v>
      </c>
    </row>
    <row r="13" spans="1:15" s="53" customFormat="1" ht="12.75">
      <c r="B13" s="53" t="s">
        <v>14</v>
      </c>
      <c r="C13" s="54" t="s">
        <v>15</v>
      </c>
      <c r="D13" s="55"/>
      <c r="E13" s="54" t="s">
        <v>16</v>
      </c>
      <c r="F13" s="55"/>
      <c r="G13" s="54" t="s">
        <v>17</v>
      </c>
      <c r="H13" s="56"/>
      <c r="O13" s="52"/>
    </row>
    <row r="14" spans="1:15" s="53" customFormat="1" ht="12.75">
      <c r="B14" s="53" t="s">
        <v>18</v>
      </c>
      <c r="C14" s="57" t="s">
        <v>19</v>
      </c>
      <c r="D14" s="58"/>
      <c r="E14" s="57" t="s">
        <v>20</v>
      </c>
      <c r="F14" s="58"/>
      <c r="G14" s="57" t="s">
        <v>21</v>
      </c>
      <c r="H14" s="59"/>
    </row>
    <row r="15" spans="1:15" s="53" customFormat="1" ht="18">
      <c r="M15" s="60" t="s">
        <v>6</v>
      </c>
    </row>
    <row r="16" spans="1:15" s="61" customFormat="1" ht="18">
      <c r="B16" s="62" t="s">
        <v>4</v>
      </c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63" t="s">
        <v>5</v>
      </c>
      <c r="L16" s="64" t="s">
        <v>6</v>
      </c>
      <c r="M16" s="63" t="s">
        <v>22</v>
      </c>
      <c r="N16" s="63" t="s">
        <v>7</v>
      </c>
    </row>
    <row r="17" spans="1:15" s="61" customFormat="1" ht="20.25">
      <c r="A17" s="3" t="str">
        <f>A7</f>
        <v>1 Christoph Breitenthaler</v>
      </c>
      <c r="B17" s="71">
        <v>1</v>
      </c>
      <c r="C17" s="101" t="s">
        <v>9</v>
      </c>
      <c r="D17" s="101"/>
      <c r="E17" s="72">
        <v>2.8</v>
      </c>
      <c r="F17" s="73">
        <v>-1</v>
      </c>
      <c r="G17" s="71">
        <v>2.8</v>
      </c>
      <c r="H17" s="71"/>
      <c r="I17" s="71">
        <v>2.8</v>
      </c>
      <c r="J17" s="74"/>
      <c r="K17" s="75">
        <f t="shared" ref="K17:K20" si="1">SUM(C17:J17)</f>
        <v>7.3999999999999995</v>
      </c>
      <c r="L17" s="76"/>
      <c r="M17" s="86">
        <v>15.3</v>
      </c>
      <c r="N17" s="63">
        <v>1</v>
      </c>
    </row>
    <row r="18" spans="1:15" s="61" customFormat="1" ht="20.25">
      <c r="A18" s="3" t="str">
        <f>A8</f>
        <v>2 Manuel Langegger</v>
      </c>
      <c r="B18" s="71">
        <v>2</v>
      </c>
      <c r="C18" s="78">
        <f>IF(E17="","",IF(E17=$L$7,0,IF(E17=$L$8,1.1,IF(E17=$L$9,2.3,IF(E17=0,2.8,"falsch")))))</f>
        <v>0</v>
      </c>
      <c r="D18" s="79"/>
      <c r="E18" s="101" t="s">
        <v>9</v>
      </c>
      <c r="F18" s="101"/>
      <c r="G18" s="72">
        <v>2.2999999999999998</v>
      </c>
      <c r="H18" s="72"/>
      <c r="I18" s="71">
        <v>2.8</v>
      </c>
      <c r="J18" s="74"/>
      <c r="K18" s="75">
        <f t="shared" si="1"/>
        <v>5.0999999999999996</v>
      </c>
      <c r="L18" s="76"/>
      <c r="M18" s="86">
        <v>11.3</v>
      </c>
      <c r="N18" s="63">
        <v>2</v>
      </c>
    </row>
    <row r="19" spans="1:15" s="61" customFormat="1" ht="20.25">
      <c r="A19" s="3" t="str">
        <f>A9</f>
        <v>3 Christian Hiebl Rausch</v>
      </c>
      <c r="B19" s="71">
        <v>3</v>
      </c>
      <c r="C19" s="78">
        <f>IF(G17="","",IF(G17=$L$7,0,IF(G17=$L$8,1.1,IF(G17=$L$9,2.3,IF(G17=0,2.8,"falsch")))))</f>
        <v>0</v>
      </c>
      <c r="D19" s="79"/>
      <c r="E19" s="80">
        <f>IF(G18="","",IF(G18=$L$7,0,IF(G18=$L$8,1.1,IF(G18=$L$9,2.3,IF(G18=0,2.8,"falsch")))))</f>
        <v>1.1000000000000001</v>
      </c>
      <c r="F19" s="79"/>
      <c r="G19" s="101" t="s">
        <v>9</v>
      </c>
      <c r="H19" s="101"/>
      <c r="I19" s="72">
        <v>2.8</v>
      </c>
      <c r="J19" s="81"/>
      <c r="K19" s="75">
        <f t="shared" si="1"/>
        <v>3.9</v>
      </c>
      <c r="L19" s="76"/>
      <c r="M19" s="86">
        <v>6.7</v>
      </c>
      <c r="N19" s="63">
        <v>3</v>
      </c>
    </row>
    <row r="20" spans="1:15" s="61" customFormat="1" ht="20.25">
      <c r="A20" s="3" t="str">
        <f>A10</f>
        <v>4 Hannes Schlögl</v>
      </c>
      <c r="B20" s="71">
        <v>4</v>
      </c>
      <c r="C20" s="82">
        <f>IF(I17="","",IF(I17=$L$7,0,IF(I17=$L$8,1.1,IF(I17=$L$9,2.3,IF(I17=0,2.8,"falsch")))))</f>
        <v>0</v>
      </c>
      <c r="D20" s="83"/>
      <c r="E20" s="80">
        <f>IF(I18="","",IF(I18=$L$7,0,IF(I18=$L$8,1.1,IF(I18=$L$9,2.3,IF(I18=0,2.8,"falsch")))))</f>
        <v>0</v>
      </c>
      <c r="F20" s="79"/>
      <c r="G20" s="80">
        <f>IF(I19="","",IF(I19=$L$7,0,IF(I19=$L$8,1.1,IF(I19=$L$9,2.3,IF(I19=0,2.8,"falsch")))))</f>
        <v>0</v>
      </c>
      <c r="H20" s="79"/>
      <c r="I20" s="101" t="s">
        <v>9</v>
      </c>
      <c r="J20" s="101"/>
      <c r="K20" s="75">
        <f t="shared" si="1"/>
        <v>0</v>
      </c>
      <c r="L20" s="84"/>
      <c r="M20" s="86">
        <v>1.1000000000000001</v>
      </c>
      <c r="N20" s="63">
        <v>4</v>
      </c>
    </row>
    <row r="21" spans="1:15" ht="10.5" customHeight="1">
      <c r="O21" s="61"/>
    </row>
    <row r="22" spans="1:15" s="52" customFormat="1" ht="12.75">
      <c r="C22" s="53" t="s">
        <v>13</v>
      </c>
    </row>
    <row r="23" spans="1:15" s="53" customFormat="1" ht="12.75">
      <c r="B23" s="53" t="s">
        <v>18</v>
      </c>
      <c r="C23" s="54" t="s">
        <v>23</v>
      </c>
      <c r="D23" s="55"/>
      <c r="E23" s="54" t="s">
        <v>24</v>
      </c>
      <c r="F23" s="55"/>
      <c r="G23" s="54" t="s">
        <v>25</v>
      </c>
      <c r="H23" s="56"/>
      <c r="O23" s="52"/>
    </row>
    <row r="24" spans="1:15" s="53" customFormat="1" ht="12.75">
      <c r="A24" s="53" t="s">
        <v>26</v>
      </c>
      <c r="B24" s="53" t="s">
        <v>14</v>
      </c>
      <c r="C24" s="57" t="s">
        <v>27</v>
      </c>
      <c r="D24" s="58"/>
      <c r="E24" s="57" t="s">
        <v>28</v>
      </c>
      <c r="F24" s="58"/>
      <c r="G24" s="57" t="s">
        <v>29</v>
      </c>
      <c r="H24" s="59"/>
    </row>
    <row r="25" spans="1:15" s="53" customFormat="1" ht="21.75" customHeight="1">
      <c r="A25" s="67" t="s">
        <v>30</v>
      </c>
    </row>
    <row r="26" spans="1:15" s="53" customFormat="1" ht="21.75" customHeight="1">
      <c r="A26" s="87" t="s">
        <v>31</v>
      </c>
      <c r="G26" s="53" t="s">
        <v>32</v>
      </c>
      <c r="H26" s="52"/>
      <c r="I26" s="52"/>
      <c r="J26" s="52"/>
      <c r="K26" s="52"/>
      <c r="L26" s="52"/>
      <c r="M26" s="52"/>
    </row>
    <row r="27" spans="1:15" s="52" customFormat="1" ht="21.75" customHeight="1">
      <c r="A27" s="87" t="s">
        <v>33</v>
      </c>
      <c r="G27" s="53" t="s">
        <v>34</v>
      </c>
      <c r="O27" s="53"/>
    </row>
    <row r="28" spans="1:15" s="53" customFormat="1" ht="25.5" customHeight="1">
      <c r="O28" s="52"/>
    </row>
    <row r="29" spans="1:15" s="53" customFormat="1" ht="25.5" customHeight="1"/>
    <row r="30" spans="1:15" s="53" customFormat="1" ht="25.5" customHeight="1"/>
  </sheetData>
  <mergeCells count="11">
    <mergeCell ref="I10:J10"/>
    <mergeCell ref="C17:D17"/>
    <mergeCell ref="E18:F18"/>
    <mergeCell ref="G19:H19"/>
    <mergeCell ref="I20:J20"/>
    <mergeCell ref="G9:H9"/>
    <mergeCell ref="A1:M1"/>
    <mergeCell ref="A2:M2"/>
    <mergeCell ref="A3:M3"/>
    <mergeCell ref="C7:D7"/>
    <mergeCell ref="E8:F8"/>
  </mergeCells>
  <pageMargins left="0.25000000000000006" right="0.25000000000000006" top="0.75" bottom="0.75" header="0.30000000000000004" footer="0.30000000000000004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0"/>
  <sheetViews>
    <sheetView zoomScaleNormal="100" workbookViewId="0">
      <selection activeCell="A19" sqref="A19"/>
    </sheetView>
  </sheetViews>
  <sheetFormatPr baseColWidth="10" defaultColWidth="10.75" defaultRowHeight="25.5" customHeight="1"/>
  <cols>
    <col min="1" max="1" width="35.375" style="51" customWidth="1"/>
    <col min="2" max="2" width="6.375" style="51" bestFit="1" customWidth="1"/>
    <col min="3" max="3" width="9.375" style="51" customWidth="1"/>
    <col min="4" max="4" width="4.125" style="51" customWidth="1"/>
    <col min="5" max="5" width="9.375" style="51" customWidth="1"/>
    <col min="6" max="6" width="4.125" style="51" customWidth="1"/>
    <col min="7" max="7" width="9.375" style="51" customWidth="1"/>
    <col min="8" max="8" width="4.125" style="51" customWidth="1"/>
    <col min="9" max="9" width="9.375" style="51" customWidth="1"/>
    <col min="10" max="10" width="4.125" style="51" customWidth="1"/>
    <col min="11" max="11" width="10" style="51" customWidth="1"/>
    <col min="12" max="12" width="10" style="51" hidden="1" customWidth="1"/>
    <col min="13" max="13" width="10" style="51" customWidth="1"/>
    <col min="14" max="14" width="6.75" style="51" customWidth="1"/>
    <col min="15" max="1023" width="9.875" style="51" customWidth="1"/>
    <col min="1024" max="1024" width="11" style="51" customWidth="1"/>
    <col min="1025" max="16384" width="10.75" style="85"/>
  </cols>
  <sheetData>
    <row r="1" spans="1:15" s="61" customFormat="1" ht="34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s="61" customFormat="1" ht="30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s="61" customFormat="1" ht="30">
      <c r="A3" s="103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s="61" customFormat="1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s="61" customFormat="1" ht="5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</row>
    <row r="6" spans="1:15" s="61" customFormat="1" ht="18">
      <c r="B6" s="62" t="s">
        <v>4</v>
      </c>
      <c r="C6" s="63">
        <v>1</v>
      </c>
      <c r="D6" s="63"/>
      <c r="E6" s="63">
        <v>2</v>
      </c>
      <c r="F6" s="63"/>
      <c r="G6" s="63">
        <v>3</v>
      </c>
      <c r="H6" s="63"/>
      <c r="I6" s="63">
        <v>4</v>
      </c>
      <c r="J6" s="63"/>
      <c r="K6" s="63" t="s">
        <v>5</v>
      </c>
      <c r="L6" s="64" t="s">
        <v>6</v>
      </c>
      <c r="M6" s="63" t="s">
        <v>7</v>
      </c>
    </row>
    <row r="7" spans="1:15" s="44" customFormat="1" ht="20.25">
      <c r="A7" s="3" t="str">
        <f>Gesamte_Übersicht!A17</f>
        <v>1 Peter Gratzl</v>
      </c>
      <c r="B7" s="37">
        <v>1</v>
      </c>
      <c r="C7" s="101" t="s">
        <v>9</v>
      </c>
      <c r="D7" s="101"/>
      <c r="E7" s="38">
        <v>0</v>
      </c>
      <c r="F7" s="39"/>
      <c r="G7" s="37">
        <v>0</v>
      </c>
      <c r="H7" s="37"/>
      <c r="I7" s="37">
        <v>0</v>
      </c>
      <c r="J7" s="40"/>
      <c r="K7" s="94">
        <f>SUM(C7:I7)</f>
        <v>0</v>
      </c>
      <c r="L7" s="42">
        <v>2.8</v>
      </c>
      <c r="M7" s="98"/>
    </row>
    <row r="8" spans="1:15" s="44" customFormat="1" ht="20.25">
      <c r="A8" s="3" t="str">
        <f>Gesamte_Übersicht!A18</f>
        <v>2 Hans Pfeiffer</v>
      </c>
      <c r="B8" s="37">
        <v>2</v>
      </c>
      <c r="C8" s="45">
        <f>IF(E7="","",IF(E7=$L$7,0,IF(E7=$L$8,1.1,IF(E7=$L$9,2.3,IF(E7=0,2.8,"falsch")))))</f>
        <v>2.8</v>
      </c>
      <c r="D8" s="46"/>
      <c r="E8" s="101" t="s">
        <v>9</v>
      </c>
      <c r="F8" s="101"/>
      <c r="G8" s="38">
        <v>0</v>
      </c>
      <c r="H8" s="38"/>
      <c r="I8" s="37">
        <v>0</v>
      </c>
      <c r="J8" s="40"/>
      <c r="K8" s="94">
        <f>SUM(C8:I8)</f>
        <v>2.8</v>
      </c>
      <c r="L8" s="42">
        <v>2.2999999999999998</v>
      </c>
      <c r="M8" s="98"/>
    </row>
    <row r="9" spans="1:15" s="44" customFormat="1" ht="20.25">
      <c r="A9" s="3" t="str">
        <f>Gesamte_Übersicht!A19</f>
        <v>3 Norbert Labek</v>
      </c>
      <c r="B9" s="37">
        <v>3</v>
      </c>
      <c r="C9" s="45">
        <f>IF(G7="","",IF(G7=$L$7,0,IF(G7=$L$8,1.1,IF(G7=$L$9,2.3,IF(G7=0,2.8,"falsch")))))</f>
        <v>2.8</v>
      </c>
      <c r="D9" s="46"/>
      <c r="E9" s="47">
        <f>IF(G8="","",IF(G8=$L$7,0,IF(G8=$L$8,1.1,IF(G8=$L$9,2.3,IF(G8=0,2.8,"falsch")))))</f>
        <v>2.8</v>
      </c>
      <c r="F9" s="46"/>
      <c r="G9" s="101" t="s">
        <v>9</v>
      </c>
      <c r="H9" s="101"/>
      <c r="I9" s="38">
        <v>2.2999999999999998</v>
      </c>
      <c r="J9" s="48"/>
      <c r="K9" s="94">
        <f>SUM(C9:I9)</f>
        <v>7.8999999999999995</v>
      </c>
      <c r="L9" s="42">
        <v>1.1000000000000001</v>
      </c>
      <c r="M9" s="98"/>
    </row>
    <row r="10" spans="1:15" s="44" customFormat="1" ht="20.25">
      <c r="A10" s="3" t="str">
        <f>Gesamte_Übersicht!A20</f>
        <v>4 Franz Labek</v>
      </c>
      <c r="B10" s="37">
        <v>4</v>
      </c>
      <c r="C10" s="49">
        <f>IF(I7="","",IF(I7=$L$7,0,IF(I7=$L$8,1.1,IF(I7=$L$9,2.3,IF(I7=0,2.8,"falsch")))))</f>
        <v>2.8</v>
      </c>
      <c r="D10" s="50"/>
      <c r="E10" s="47">
        <f>IF(I8="","",IF(I8=$L$7,0,IF(I8=$L$8,1.1,IF(I8=$L$9,2.3,IF(I8=0,2.8,"falsch")))))</f>
        <v>2.8</v>
      </c>
      <c r="F10" s="46"/>
      <c r="G10" s="47">
        <f>IF(I9="","",IF(I9=$L$7,0,IF(I9=$L$8,1.1,IF(I9=$L$9,2.3,IF(I9=0,2.8,"falsch")))))</f>
        <v>1.1000000000000001</v>
      </c>
      <c r="H10" s="46"/>
      <c r="I10" s="101" t="s">
        <v>9</v>
      </c>
      <c r="J10" s="101"/>
      <c r="K10" s="94">
        <f>SUM(C10:I10)</f>
        <v>6.6999999999999993</v>
      </c>
      <c r="L10" s="37"/>
      <c r="M10" s="98"/>
    </row>
    <row r="11" spans="1:15" ht="7.5" customHeight="1">
      <c r="K11" s="95"/>
      <c r="M11" s="95"/>
      <c r="O11" s="61"/>
    </row>
    <row r="12" spans="1:15" s="52" customFormat="1" ht="12.75">
      <c r="C12" s="53" t="s">
        <v>13</v>
      </c>
      <c r="K12" s="96"/>
      <c r="M12" s="96"/>
    </row>
    <row r="13" spans="1:15" s="53" customFormat="1" ht="12.75">
      <c r="B13" s="53" t="s">
        <v>14</v>
      </c>
      <c r="C13" s="54" t="s">
        <v>15</v>
      </c>
      <c r="D13" s="55"/>
      <c r="E13" s="54" t="s">
        <v>16</v>
      </c>
      <c r="F13" s="55"/>
      <c r="G13" s="54" t="s">
        <v>17</v>
      </c>
      <c r="H13" s="56"/>
      <c r="K13" s="97"/>
      <c r="M13" s="97"/>
      <c r="O13" s="52"/>
    </row>
    <row r="14" spans="1:15" s="53" customFormat="1" ht="12.75">
      <c r="B14" s="53" t="s">
        <v>18</v>
      </c>
      <c r="C14" s="57" t="s">
        <v>19</v>
      </c>
      <c r="D14" s="58"/>
      <c r="E14" s="57" t="s">
        <v>20</v>
      </c>
      <c r="F14" s="58"/>
      <c r="G14" s="57" t="s">
        <v>21</v>
      </c>
      <c r="H14" s="59"/>
      <c r="K14" s="97"/>
      <c r="M14" s="97"/>
    </row>
    <row r="15" spans="1:15" s="53" customFormat="1" ht="18">
      <c r="K15" s="97"/>
      <c r="M15" s="99" t="s">
        <v>6</v>
      </c>
    </row>
    <row r="16" spans="1:15" s="61" customFormat="1" ht="18">
      <c r="B16" s="62" t="s">
        <v>4</v>
      </c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92" t="s">
        <v>5</v>
      </c>
      <c r="L16" s="64" t="s">
        <v>6</v>
      </c>
      <c r="M16" s="92" t="s">
        <v>22</v>
      </c>
      <c r="N16" s="63" t="s">
        <v>7</v>
      </c>
    </row>
    <row r="17" spans="1:15" s="44" customFormat="1" ht="20.25">
      <c r="A17" s="3" t="str">
        <f>A7</f>
        <v>1 Peter Gratzl</v>
      </c>
      <c r="B17" s="37">
        <v>1</v>
      </c>
      <c r="C17" s="101" t="s">
        <v>9</v>
      </c>
      <c r="D17" s="101"/>
      <c r="E17" s="38">
        <v>2.8</v>
      </c>
      <c r="F17" s="39"/>
      <c r="G17" s="37">
        <v>1.1000000000000001</v>
      </c>
      <c r="H17" s="37"/>
      <c r="I17" s="37">
        <v>2.2999999999999998</v>
      </c>
      <c r="J17" s="40"/>
      <c r="K17" s="94">
        <f>SUM(C17:I17)</f>
        <v>6.1999999999999993</v>
      </c>
      <c r="L17" s="88"/>
      <c r="M17" s="100">
        <v>6.2</v>
      </c>
      <c r="N17" s="93">
        <v>3</v>
      </c>
    </row>
    <row r="18" spans="1:15" s="44" customFormat="1" ht="20.25">
      <c r="A18" s="3" t="str">
        <f>A8</f>
        <v>2 Hans Pfeiffer</v>
      </c>
      <c r="B18" s="37">
        <v>2</v>
      </c>
      <c r="C18" s="45">
        <f>IF(E17="","",IF(E17=$L$7,0,IF(E17=$L$8,1.1,IF(E17=$L$9,2.3,IF(E17=0,2.8,"falsch")))))</f>
        <v>0</v>
      </c>
      <c r="D18" s="46"/>
      <c r="E18" s="101" t="s">
        <v>9</v>
      </c>
      <c r="F18" s="101"/>
      <c r="G18" s="38">
        <v>0</v>
      </c>
      <c r="H18" s="38"/>
      <c r="I18" s="37">
        <v>2.2999999999999998</v>
      </c>
      <c r="J18" s="40"/>
      <c r="K18" s="94">
        <f>SUM(C18:I18)</f>
        <v>2.2999999999999998</v>
      </c>
      <c r="L18" s="88"/>
      <c r="M18" s="100">
        <f>K18+K8</f>
        <v>5.0999999999999996</v>
      </c>
      <c r="N18" s="93">
        <v>4</v>
      </c>
    </row>
    <row r="19" spans="1:15" s="44" customFormat="1" ht="20.25">
      <c r="A19" s="3" t="str">
        <f>A9</f>
        <v>3 Norbert Labek</v>
      </c>
      <c r="B19" s="37">
        <v>3</v>
      </c>
      <c r="C19" s="45">
        <f>IF(G17="","",IF(G17=$L$7,0,IF(G17=$L$8,1.1,IF(G17=$L$9,2.3,IF(G17=0,2.8,"falsch")))))</f>
        <v>2.2999999999999998</v>
      </c>
      <c r="D19" s="46"/>
      <c r="E19" s="47">
        <f>IF(G18="","",IF(G18=$L$7,0,IF(G18=$L$8,1.1,IF(G18=$L$9,2.3,IF(G18=0,2.8,"falsch")))))</f>
        <v>2.8</v>
      </c>
      <c r="F19" s="46"/>
      <c r="G19" s="101" t="s">
        <v>9</v>
      </c>
      <c r="H19" s="101"/>
      <c r="I19" s="38">
        <v>2.2999999999999998</v>
      </c>
      <c r="J19" s="48"/>
      <c r="K19" s="94">
        <f>SUM(C19:I19)</f>
        <v>7.3999999999999995</v>
      </c>
      <c r="L19" s="88"/>
      <c r="M19" s="100">
        <f>K19+K9</f>
        <v>15.299999999999999</v>
      </c>
      <c r="N19" s="93">
        <v>1</v>
      </c>
    </row>
    <row r="20" spans="1:15" s="44" customFormat="1" ht="20.25">
      <c r="A20" s="3" t="str">
        <f>A10</f>
        <v>4 Franz Labek</v>
      </c>
      <c r="B20" s="37">
        <v>4</v>
      </c>
      <c r="C20" s="49">
        <f>IF(I17="","",IF(I17=$L$7,0,IF(I17=$L$8,1.1,IF(I17=$L$9,2.3,IF(I17=0,2.8,"falsch")))))</f>
        <v>1.1000000000000001</v>
      </c>
      <c r="D20" s="50"/>
      <c r="E20" s="47">
        <f>IF(I18="","",IF(I18=$L$7,0,IF(I18=$L$8,1.1,IF(I18=$L$9,2.3,IF(I18=0,2.8,"falsch")))))</f>
        <v>1.1000000000000001</v>
      </c>
      <c r="F20" s="46"/>
      <c r="G20" s="47">
        <f>IF(I19="","",IF(I19=$L$7,0,IF(I19=$L$8,1.1,IF(I19=$L$9,2.3,IF(I19=0,2.8,"falsch")))))</f>
        <v>1.1000000000000001</v>
      </c>
      <c r="H20" s="46"/>
      <c r="I20" s="101" t="s">
        <v>9</v>
      </c>
      <c r="J20" s="101"/>
      <c r="K20" s="94">
        <f>SUM(C20:I20)</f>
        <v>3.3000000000000003</v>
      </c>
      <c r="L20" s="89"/>
      <c r="M20" s="100">
        <f>K20+K10</f>
        <v>10</v>
      </c>
      <c r="N20" s="93">
        <v>2</v>
      </c>
    </row>
    <row r="21" spans="1:15" ht="10.5" customHeight="1">
      <c r="O21" s="61"/>
    </row>
    <row r="22" spans="1:15" s="52" customFormat="1" ht="12.75">
      <c r="C22" s="53" t="s">
        <v>13</v>
      </c>
    </row>
    <row r="23" spans="1:15" s="53" customFormat="1" ht="12.75">
      <c r="B23" s="53" t="s">
        <v>18</v>
      </c>
      <c r="C23" s="54" t="s">
        <v>23</v>
      </c>
      <c r="D23" s="55"/>
      <c r="E23" s="54" t="s">
        <v>24</v>
      </c>
      <c r="F23" s="55"/>
      <c r="G23" s="54" t="s">
        <v>25</v>
      </c>
      <c r="H23" s="56"/>
      <c r="O23" s="52"/>
    </row>
    <row r="24" spans="1:15" s="53" customFormat="1" ht="12.75">
      <c r="A24" s="53" t="s">
        <v>26</v>
      </c>
      <c r="B24" s="53" t="s">
        <v>14</v>
      </c>
      <c r="C24" s="57" t="s">
        <v>27</v>
      </c>
      <c r="D24" s="58"/>
      <c r="E24" s="57" t="s">
        <v>28</v>
      </c>
      <c r="F24" s="58"/>
      <c r="G24" s="57" t="s">
        <v>29</v>
      </c>
      <c r="H24" s="59"/>
    </row>
    <row r="25" spans="1:15" s="53" customFormat="1" ht="21.75" customHeight="1">
      <c r="A25" s="67" t="s">
        <v>30</v>
      </c>
    </row>
    <row r="26" spans="1:15" s="53" customFormat="1" ht="21.75" customHeight="1">
      <c r="A26" s="87" t="s">
        <v>31</v>
      </c>
      <c r="G26" s="53" t="s">
        <v>32</v>
      </c>
      <c r="H26" s="52"/>
      <c r="I26" s="52"/>
      <c r="J26" s="52"/>
      <c r="K26" s="52"/>
      <c r="L26" s="52"/>
      <c r="M26" s="52"/>
    </row>
    <row r="27" spans="1:15" s="52" customFormat="1" ht="21.75" customHeight="1">
      <c r="A27" s="87" t="s">
        <v>33</v>
      </c>
      <c r="G27" s="53" t="s">
        <v>34</v>
      </c>
      <c r="O27" s="53"/>
    </row>
    <row r="28" spans="1:15" s="53" customFormat="1" ht="25.5" customHeight="1">
      <c r="O28" s="52"/>
    </row>
    <row r="29" spans="1:15" s="53" customFormat="1" ht="25.5" customHeight="1"/>
    <row r="30" spans="1:15" s="53" customFormat="1" ht="25.5" customHeight="1"/>
  </sheetData>
  <mergeCells count="11">
    <mergeCell ref="I10:J10"/>
    <mergeCell ref="C17:D17"/>
    <mergeCell ref="E18:F18"/>
    <mergeCell ref="G19:H19"/>
    <mergeCell ref="I20:J20"/>
    <mergeCell ref="G9:H9"/>
    <mergeCell ref="A1:M1"/>
    <mergeCell ref="A2:M2"/>
    <mergeCell ref="A3:M3"/>
    <mergeCell ref="C7:D7"/>
    <mergeCell ref="E8:F8"/>
  </mergeCells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0"/>
  <sheetViews>
    <sheetView zoomScaleNormal="100" workbookViewId="0">
      <selection activeCell="A13" sqref="A13"/>
    </sheetView>
  </sheetViews>
  <sheetFormatPr baseColWidth="10" defaultColWidth="10.875" defaultRowHeight="25.5" customHeight="1"/>
  <cols>
    <col min="1" max="1" width="35.375" style="51" customWidth="1"/>
    <col min="2" max="2" width="8.375" style="51" customWidth="1"/>
    <col min="3" max="3" width="9.5" style="51" customWidth="1"/>
    <col min="4" max="4" width="4.125" style="51" customWidth="1"/>
    <col min="5" max="5" width="9.5" style="51" customWidth="1"/>
    <col min="6" max="6" width="4.125" style="51" customWidth="1"/>
    <col min="7" max="7" width="9.5" style="51" customWidth="1"/>
    <col min="8" max="8" width="4.125" style="51" customWidth="1"/>
    <col min="9" max="9" width="4.875" style="51" bestFit="1" customWidth="1"/>
    <col min="10" max="10" width="4.125" style="51" customWidth="1"/>
    <col min="11" max="11" width="10" style="51" customWidth="1"/>
    <col min="12" max="12" width="10" style="51" hidden="1" customWidth="1"/>
    <col min="13" max="13" width="9" style="51" bestFit="1" customWidth="1"/>
    <col min="14" max="14" width="7.125" style="51" customWidth="1"/>
    <col min="15" max="1023" width="9.875" style="51" customWidth="1"/>
    <col min="1024" max="1024" width="11" style="51" customWidth="1"/>
    <col min="1025" max="16384" width="10.875" style="85"/>
  </cols>
  <sheetData>
    <row r="1" spans="1:15" s="61" customFormat="1" ht="34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s="61" customFormat="1" ht="30">
      <c r="A2" s="103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s="61" customFormat="1" ht="30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s="61" customFormat="1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s="61" customFormat="1" ht="5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</row>
    <row r="6" spans="1:15" s="61" customFormat="1" ht="18">
      <c r="B6" s="62" t="s">
        <v>4</v>
      </c>
      <c r="C6" s="63">
        <v>1</v>
      </c>
      <c r="D6" s="63"/>
      <c r="E6" s="63">
        <v>2</v>
      </c>
      <c r="F6" s="63"/>
      <c r="G6" s="63">
        <v>3</v>
      </c>
      <c r="H6" s="63"/>
      <c r="I6" s="63">
        <v>4</v>
      </c>
      <c r="J6" s="63"/>
      <c r="K6" s="63" t="s">
        <v>5</v>
      </c>
      <c r="L6" s="64" t="s">
        <v>6</v>
      </c>
      <c r="M6" s="63" t="s">
        <v>7</v>
      </c>
    </row>
    <row r="7" spans="1:15" s="44" customFormat="1" ht="20.25">
      <c r="A7" s="3" t="str">
        <f>Gesamte_Übersicht!A25</f>
        <v>1 Lucky Stadler</v>
      </c>
      <c r="B7" s="37">
        <v>1</v>
      </c>
      <c r="C7" s="101" t="s">
        <v>9</v>
      </c>
      <c r="D7" s="101"/>
      <c r="E7" s="38">
        <v>0</v>
      </c>
      <c r="F7" s="39"/>
      <c r="G7" s="37">
        <v>2.8</v>
      </c>
      <c r="H7" s="37"/>
      <c r="I7" s="37">
        <v>2.2999999999999998</v>
      </c>
      <c r="J7" s="40"/>
      <c r="K7" s="90">
        <f>SUM(C7:I7)</f>
        <v>5.0999999999999996</v>
      </c>
      <c r="L7" s="42">
        <v>2.8</v>
      </c>
      <c r="M7" s="43"/>
    </row>
    <row r="8" spans="1:15" s="44" customFormat="1" ht="20.25">
      <c r="A8" s="3" t="str">
        <f>Gesamte_Übersicht!A26</f>
        <v>2 Erich Hiebl Rausch</v>
      </c>
      <c r="B8" s="37">
        <v>2</v>
      </c>
      <c r="C8" s="45">
        <f>IF(E7="","",IF(E7=$L$7,0,IF(E7=$L$8,1.1,IF(E7=$L$9,2.3,IF(E7=0,2.8,"falsch")))))</f>
        <v>2.8</v>
      </c>
      <c r="D8" s="46"/>
      <c r="E8" s="101" t="s">
        <v>9</v>
      </c>
      <c r="F8" s="101"/>
      <c r="G8" s="38">
        <v>0</v>
      </c>
      <c r="H8" s="38"/>
      <c r="I8" s="37">
        <v>0</v>
      </c>
      <c r="J8" s="40"/>
      <c r="K8" s="90">
        <f>SUM(C8:I8)</f>
        <v>2.8</v>
      </c>
      <c r="L8" s="42">
        <v>2.2999999999999998</v>
      </c>
      <c r="M8" s="43"/>
    </row>
    <row r="9" spans="1:15" s="44" customFormat="1" ht="20.25">
      <c r="A9" s="3" t="str">
        <f>Gesamte_Übersicht!A27</f>
        <v>3 Manfred Mödlhammer</v>
      </c>
      <c r="B9" s="37">
        <v>3</v>
      </c>
      <c r="C9" s="45">
        <f>IF(G7="","",IF(G7=$L$7,0,IF(G7=$L$8,1.1,IF(G7=$L$9,2.3,IF(G7=0,2.8,"falsch")))))</f>
        <v>0</v>
      </c>
      <c r="D9" s="46"/>
      <c r="E9" s="47">
        <f>IF(G8="","",IF(G8=$L$7,0,IF(G8=$L$8,1.1,IF(G8=$L$9,2.3,IF(G8=0,2.8,"falsch")))))</f>
        <v>2.8</v>
      </c>
      <c r="F9" s="46"/>
      <c r="G9" s="101" t="s">
        <v>9</v>
      </c>
      <c r="H9" s="101"/>
      <c r="I9" s="38">
        <v>0</v>
      </c>
      <c r="J9" s="48"/>
      <c r="K9" s="90">
        <f>SUM(C9:I9)</f>
        <v>2.8</v>
      </c>
      <c r="L9" s="42">
        <v>1.1000000000000001</v>
      </c>
      <c r="M9" s="43"/>
    </row>
    <row r="10" spans="1:15" s="44" customFormat="1" ht="20.25">
      <c r="A10" s="3" t="str">
        <f>Gesamte_Übersicht!A28</f>
        <v>4 Herbert Stadler</v>
      </c>
      <c r="B10" s="37">
        <v>4</v>
      </c>
      <c r="C10" s="49">
        <f>IF(I7="","",IF(I7=$L$7,0,IF(I7=$L$8,1.1,IF(I7=$L$9,2.3,IF(I7=0,2.8,"falsch")))))</f>
        <v>1.1000000000000001</v>
      </c>
      <c r="D10" s="50"/>
      <c r="E10" s="47">
        <f>IF(I8="","",IF(I8=$L$7,0,IF(I8=$L$8,1.1,IF(I8=$L$9,2.3,IF(I8=0,2.8,"falsch")))))</f>
        <v>2.8</v>
      </c>
      <c r="F10" s="46"/>
      <c r="G10" s="47">
        <f>IF(I9="","",IF(I9=$L$7,0,IF(I9=$L$8,1.1,IF(I9=$L$9,2.3,IF(I9=0,2.8,"falsch")))))</f>
        <v>2.8</v>
      </c>
      <c r="H10" s="46"/>
      <c r="I10" s="101" t="s">
        <v>9</v>
      </c>
      <c r="J10" s="101"/>
      <c r="K10" s="90">
        <f>SUM(C10:I10)</f>
        <v>6.6999999999999993</v>
      </c>
      <c r="L10" s="37"/>
      <c r="M10" s="43"/>
    </row>
    <row r="11" spans="1:15" ht="7.5" customHeight="1">
      <c r="O11" s="61"/>
    </row>
    <row r="12" spans="1:15" s="52" customFormat="1" ht="12.75">
      <c r="C12" s="53" t="s">
        <v>13</v>
      </c>
    </row>
    <row r="13" spans="1:15" s="53" customFormat="1" ht="12.75">
      <c r="B13" s="53" t="s">
        <v>14</v>
      </c>
      <c r="C13" s="54" t="s">
        <v>15</v>
      </c>
      <c r="D13" s="55"/>
      <c r="E13" s="54" t="s">
        <v>16</v>
      </c>
      <c r="F13" s="55"/>
      <c r="G13" s="54" t="s">
        <v>17</v>
      </c>
      <c r="H13" s="56"/>
      <c r="O13" s="52"/>
    </row>
    <row r="14" spans="1:15" s="53" customFormat="1" ht="12.75">
      <c r="B14" s="53" t="s">
        <v>18</v>
      </c>
      <c r="C14" s="57" t="s">
        <v>19</v>
      </c>
      <c r="D14" s="58"/>
      <c r="E14" s="57" t="s">
        <v>20</v>
      </c>
      <c r="F14" s="58"/>
      <c r="G14" s="57" t="s">
        <v>21</v>
      </c>
      <c r="H14" s="59"/>
    </row>
    <row r="15" spans="1:15" s="53" customFormat="1" ht="18">
      <c r="M15" s="60" t="s">
        <v>6</v>
      </c>
    </row>
    <row r="16" spans="1:15" s="61" customFormat="1" ht="18">
      <c r="B16" s="62" t="s">
        <v>4</v>
      </c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63" t="s">
        <v>5</v>
      </c>
      <c r="L16" s="64" t="s">
        <v>6</v>
      </c>
      <c r="M16" s="63" t="s">
        <v>22</v>
      </c>
      <c r="N16" s="63" t="s">
        <v>7</v>
      </c>
    </row>
    <row r="17" spans="1:15" s="44" customFormat="1" ht="20.25">
      <c r="A17" s="3" t="str">
        <f>A7</f>
        <v>1 Lucky Stadler</v>
      </c>
      <c r="B17" s="37">
        <v>1</v>
      </c>
      <c r="C17" s="101" t="s">
        <v>9</v>
      </c>
      <c r="D17" s="101"/>
      <c r="E17" s="38">
        <v>2.8</v>
      </c>
      <c r="F17" s="39"/>
      <c r="G17" s="37">
        <v>2.8</v>
      </c>
      <c r="H17" s="37"/>
      <c r="I17" s="37">
        <v>1.1000000000000001</v>
      </c>
      <c r="J17" s="40"/>
      <c r="K17" s="90">
        <f>SUM(C17:I17)</f>
        <v>6.6999999999999993</v>
      </c>
      <c r="L17" s="88"/>
      <c r="M17" s="91">
        <f>K17+K7</f>
        <v>11.799999999999999</v>
      </c>
      <c r="N17" s="92">
        <v>2</v>
      </c>
    </row>
    <row r="18" spans="1:15" s="44" customFormat="1" ht="20.25">
      <c r="A18" s="3" t="str">
        <f>A8</f>
        <v>2 Erich Hiebl Rausch</v>
      </c>
      <c r="B18" s="37">
        <v>2</v>
      </c>
      <c r="C18" s="45">
        <f>IF(E17="","",IF(E17=$L$7,0,IF(E17=$L$8,1.1,IF(E17=$L$9,2.3,IF(E17=0,2.8,"falsch")))))</f>
        <v>0</v>
      </c>
      <c r="D18" s="46"/>
      <c r="E18" s="101" t="s">
        <v>9</v>
      </c>
      <c r="F18" s="101"/>
      <c r="G18" s="38">
        <v>1.1000000000000001</v>
      </c>
      <c r="H18" s="38"/>
      <c r="I18" s="37">
        <v>1.1000000000000001</v>
      </c>
      <c r="J18" s="40"/>
      <c r="K18" s="90">
        <f>SUM(C18:I18)</f>
        <v>2.2000000000000002</v>
      </c>
      <c r="L18" s="88"/>
      <c r="M18" s="91">
        <f>K18+K8</f>
        <v>5</v>
      </c>
      <c r="N18" s="93">
        <v>4</v>
      </c>
    </row>
    <row r="19" spans="1:15" s="44" customFormat="1" ht="20.25">
      <c r="A19" s="3" t="str">
        <f>A9</f>
        <v>3 Manfred Mödlhammer</v>
      </c>
      <c r="B19" s="37">
        <v>3</v>
      </c>
      <c r="C19" s="45">
        <f>IF(G17="","",IF(G17=$L$7,0,IF(G17=$L$8,1.1,IF(G17=$L$9,2.3,IF(G17=0,2.8,"falsch")))))</f>
        <v>0</v>
      </c>
      <c r="D19" s="46"/>
      <c r="E19" s="47">
        <f>IF(G18="","",IF(G18=$L$7,0,IF(G18=$L$8,1.1,IF(G18=$L$9,2.3,IF(G18=0,2.8,"falsch")))))</f>
        <v>2.2999999999999998</v>
      </c>
      <c r="F19" s="46"/>
      <c r="G19" s="101" t="s">
        <v>9</v>
      </c>
      <c r="H19" s="101"/>
      <c r="I19" s="38">
        <v>2.2999999999999998</v>
      </c>
      <c r="J19" s="48"/>
      <c r="K19" s="90">
        <f>SUM(C19:I19)</f>
        <v>4.5999999999999996</v>
      </c>
      <c r="L19" s="88"/>
      <c r="M19" s="91">
        <f>K19+K9</f>
        <v>7.3999999999999995</v>
      </c>
      <c r="N19" s="93">
        <v>3</v>
      </c>
    </row>
    <row r="20" spans="1:15" s="44" customFormat="1" ht="20.25">
      <c r="A20" s="3" t="str">
        <f>A10</f>
        <v>4 Herbert Stadler</v>
      </c>
      <c r="B20" s="37">
        <v>4</v>
      </c>
      <c r="C20" s="49">
        <f>IF(I17="","",IF(I17=$L$7,0,IF(I17=$L$8,1.1,IF(I17=$L$9,2.3,IF(I17=0,2.8,"falsch")))))</f>
        <v>2.2999999999999998</v>
      </c>
      <c r="D20" s="50"/>
      <c r="E20" s="47">
        <f>IF(I18="","",IF(I18=$L$7,0,IF(I18=$L$8,1.1,IF(I18=$L$9,2.3,IF(I18=0,2.8,"falsch")))))</f>
        <v>2.2999999999999998</v>
      </c>
      <c r="F20" s="46"/>
      <c r="G20" s="47">
        <f>IF(I19="","",IF(I19=$L$7,0,IF(I19=$L$8,1.1,IF(I19=$L$9,2.3,IF(I19=0,2.8,"falsch")))))</f>
        <v>1.1000000000000001</v>
      </c>
      <c r="H20" s="46"/>
      <c r="I20" s="101" t="s">
        <v>9</v>
      </c>
      <c r="J20" s="101"/>
      <c r="K20" s="90">
        <f>SUM(C20:I20)</f>
        <v>5.6999999999999993</v>
      </c>
      <c r="L20" s="89"/>
      <c r="M20" s="91">
        <f>K20+K10</f>
        <v>12.399999999999999</v>
      </c>
      <c r="N20" s="93">
        <v>1</v>
      </c>
    </row>
    <row r="21" spans="1:15" ht="10.5" customHeight="1">
      <c r="O21" s="61"/>
    </row>
    <row r="22" spans="1:15" s="52" customFormat="1" ht="12.75">
      <c r="C22" s="53" t="s">
        <v>13</v>
      </c>
    </row>
    <row r="23" spans="1:15" s="53" customFormat="1" ht="12.75">
      <c r="B23" s="53" t="s">
        <v>18</v>
      </c>
      <c r="C23" s="54" t="s">
        <v>23</v>
      </c>
      <c r="D23" s="55"/>
      <c r="E23" s="54" t="s">
        <v>24</v>
      </c>
      <c r="F23" s="55"/>
      <c r="G23" s="54" t="s">
        <v>25</v>
      </c>
      <c r="H23" s="56"/>
      <c r="O23" s="52"/>
    </row>
    <row r="24" spans="1:15" s="53" customFormat="1" ht="12.75">
      <c r="A24" s="53" t="s">
        <v>26</v>
      </c>
      <c r="B24" s="53" t="s">
        <v>14</v>
      </c>
      <c r="C24" s="57" t="s">
        <v>27</v>
      </c>
      <c r="D24" s="58"/>
      <c r="E24" s="57" t="s">
        <v>28</v>
      </c>
      <c r="F24" s="58"/>
      <c r="G24" s="57" t="s">
        <v>29</v>
      </c>
      <c r="H24" s="59"/>
    </row>
    <row r="25" spans="1:15" s="53" customFormat="1" ht="21.75" customHeight="1">
      <c r="A25" s="67" t="s">
        <v>30</v>
      </c>
    </row>
    <row r="26" spans="1:15" s="53" customFormat="1" ht="21.75" customHeight="1">
      <c r="A26" s="87" t="s">
        <v>31</v>
      </c>
      <c r="G26" s="53" t="s">
        <v>32</v>
      </c>
      <c r="H26" s="52"/>
      <c r="I26" s="52"/>
      <c r="J26" s="52"/>
      <c r="K26" s="52"/>
      <c r="L26" s="52"/>
      <c r="M26" s="52"/>
    </row>
    <row r="27" spans="1:15" s="52" customFormat="1" ht="21.75" customHeight="1">
      <c r="A27" s="87" t="s">
        <v>33</v>
      </c>
      <c r="G27" s="53" t="s">
        <v>34</v>
      </c>
      <c r="O27" s="53"/>
    </row>
    <row r="28" spans="1:15" s="53" customFormat="1" ht="25.5" customHeight="1">
      <c r="O28" s="52"/>
    </row>
    <row r="29" spans="1:15" s="53" customFormat="1" ht="25.5" customHeight="1"/>
    <row r="30" spans="1:15" s="53" customFormat="1" ht="25.5" customHeight="1"/>
  </sheetData>
  <mergeCells count="11">
    <mergeCell ref="I10:J10"/>
    <mergeCell ref="C17:D17"/>
    <mergeCell ref="E18:F18"/>
    <mergeCell ref="G19:H19"/>
    <mergeCell ref="I20:J20"/>
    <mergeCell ref="G9:H9"/>
    <mergeCell ref="A1:M1"/>
    <mergeCell ref="A2:M2"/>
    <mergeCell ref="A3:M3"/>
    <mergeCell ref="C7:D7"/>
    <mergeCell ref="E8:F8"/>
  </mergeCells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0"/>
  <sheetViews>
    <sheetView zoomScaleNormal="100" workbookViewId="0">
      <selection activeCell="A15" sqref="A15"/>
    </sheetView>
  </sheetViews>
  <sheetFormatPr baseColWidth="10" defaultColWidth="10.875" defaultRowHeight="25.5" customHeight="1"/>
  <cols>
    <col min="1" max="1" width="35.375" style="51" customWidth="1"/>
    <col min="2" max="2" width="7.875" style="51" customWidth="1"/>
    <col min="3" max="3" width="9" style="51" customWidth="1"/>
    <col min="4" max="4" width="4.125" style="51" customWidth="1"/>
    <col min="5" max="5" width="9.5" style="51" customWidth="1"/>
    <col min="6" max="6" width="4.125" style="51" customWidth="1"/>
    <col min="7" max="7" width="9.5" style="51" customWidth="1"/>
    <col min="8" max="8" width="4.125" style="51" customWidth="1"/>
    <col min="9" max="9" width="9.5" style="51" customWidth="1"/>
    <col min="10" max="10" width="4.125" style="51" customWidth="1"/>
    <col min="11" max="11" width="10" style="51" customWidth="1"/>
    <col min="12" max="12" width="10" style="51" hidden="1" customWidth="1"/>
    <col min="13" max="13" width="9.5" style="51" bestFit="1" customWidth="1"/>
    <col min="14" max="14" width="7.125" style="68" customWidth="1"/>
    <col min="15" max="1023" width="9.875" style="51" customWidth="1"/>
    <col min="1024" max="1024" width="11" style="51" customWidth="1"/>
    <col min="1025" max="16384" width="10.875" style="85"/>
  </cols>
  <sheetData>
    <row r="1" spans="1:15" s="61" customFormat="1" ht="34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63"/>
    </row>
    <row r="2" spans="1:15" s="61" customFormat="1" ht="30">
      <c r="A2" s="103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63"/>
    </row>
    <row r="3" spans="1:15" s="61" customFormat="1" ht="30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63"/>
    </row>
    <row r="4" spans="1:15" s="61" customFormat="1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s="61" customFormat="1" ht="5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  <c r="N5" s="63"/>
    </row>
    <row r="6" spans="1:15" s="61" customFormat="1" ht="18">
      <c r="B6" s="62" t="s">
        <v>4</v>
      </c>
      <c r="C6" s="63">
        <v>1</v>
      </c>
      <c r="D6" s="63"/>
      <c r="E6" s="63">
        <v>2</v>
      </c>
      <c r="F6" s="63"/>
      <c r="G6" s="63">
        <v>3</v>
      </c>
      <c r="H6" s="63"/>
      <c r="I6" s="63">
        <v>4</v>
      </c>
      <c r="J6" s="63"/>
      <c r="K6" s="63" t="s">
        <v>5</v>
      </c>
      <c r="L6" s="64" t="s">
        <v>6</v>
      </c>
      <c r="M6" s="63" t="s">
        <v>7</v>
      </c>
      <c r="N6" s="63"/>
    </row>
    <row r="7" spans="1:15" s="44" customFormat="1" ht="20.25">
      <c r="A7" s="3" t="str">
        <f>Gesamte_Übersicht!A33</f>
        <v>1 Rudolf Rausch</v>
      </c>
      <c r="B7" s="37">
        <v>1</v>
      </c>
      <c r="C7" s="101" t="s">
        <v>9</v>
      </c>
      <c r="D7" s="101"/>
      <c r="E7" s="38">
        <v>0</v>
      </c>
      <c r="F7" s="39"/>
      <c r="G7" s="37">
        <v>0</v>
      </c>
      <c r="H7" s="37"/>
      <c r="I7" s="37">
        <v>2.2999999999999998</v>
      </c>
      <c r="J7" s="40"/>
      <c r="K7" s="94">
        <f>SUM(C7:J7)</f>
        <v>2.2999999999999998</v>
      </c>
      <c r="L7" s="42">
        <v>2.8</v>
      </c>
      <c r="M7" s="43"/>
      <c r="N7" s="66"/>
    </row>
    <row r="8" spans="1:15" s="44" customFormat="1" ht="20.25">
      <c r="A8" s="3" t="str">
        <f>Gesamte_Übersicht!A34</f>
        <v>2 Gerhard Eder</v>
      </c>
      <c r="B8" s="37">
        <v>2</v>
      </c>
      <c r="C8" s="45">
        <f>IF(E7="","",IF(E7=$L$7,0,IF(E7=$L$8,1.1,IF(E7=$L$9,2.3,IF(E7=0,2.8,"falsch")))))</f>
        <v>2.8</v>
      </c>
      <c r="D8" s="46"/>
      <c r="E8" s="101" t="s">
        <v>9</v>
      </c>
      <c r="F8" s="101"/>
      <c r="G8" s="38">
        <v>1.1000000000000001</v>
      </c>
      <c r="H8" s="38">
        <v>-1</v>
      </c>
      <c r="I8" s="37">
        <v>2.2999999999999998</v>
      </c>
      <c r="J8" s="40"/>
      <c r="K8" s="94">
        <f t="shared" ref="K8:K10" si="0">SUM(C8:J8)</f>
        <v>5.1999999999999993</v>
      </c>
      <c r="L8" s="42">
        <v>2.2999999999999998</v>
      </c>
      <c r="M8" s="43"/>
      <c r="N8" s="66"/>
    </row>
    <row r="9" spans="1:15" s="44" customFormat="1" ht="20.25">
      <c r="A9" s="3" t="str">
        <f>Gesamte_Übersicht!A35</f>
        <v>3 Harald Neubauer</v>
      </c>
      <c r="B9" s="37">
        <v>3</v>
      </c>
      <c r="C9" s="45">
        <f>IF(G7="","",IF(G7=$L$7,0,IF(G7=$L$8,1.1,IF(G7=$L$9,2.3,IF(G7=0,2.8,"falsch")))))</f>
        <v>2.8</v>
      </c>
      <c r="D9" s="46"/>
      <c r="E9" s="47">
        <f>IF(G8="","",IF(G8=$L$7,0,IF(G8=$L$8,1.1,IF(G8=$L$9,2.3,IF(G8=0,2.8,"falsch")))))</f>
        <v>2.2999999999999998</v>
      </c>
      <c r="F9" s="46"/>
      <c r="G9" s="101" t="s">
        <v>9</v>
      </c>
      <c r="H9" s="101"/>
      <c r="I9" s="38">
        <v>2.2999999999999998</v>
      </c>
      <c r="J9" s="48"/>
      <c r="K9" s="94">
        <f t="shared" si="0"/>
        <v>7.3999999999999995</v>
      </c>
      <c r="L9" s="42">
        <v>1.1000000000000001</v>
      </c>
      <c r="M9" s="43"/>
      <c r="N9" s="66"/>
    </row>
    <row r="10" spans="1:15" s="44" customFormat="1" ht="20.25">
      <c r="A10" s="3" t="str">
        <f>Gesamte_Übersicht!A36</f>
        <v>4 Herbert Helminger</v>
      </c>
      <c r="B10" s="37">
        <v>4</v>
      </c>
      <c r="C10" s="49">
        <f>IF(I7="","",IF(I7=$L$7,0,IF(I7=$L$8,1.1,IF(I7=$L$9,2.3,IF(I7=0,2.8,"falsch")))))</f>
        <v>1.1000000000000001</v>
      </c>
      <c r="D10" s="50"/>
      <c r="E10" s="47">
        <f>IF(I8="","",IF(I8=$L$7,0,IF(I8=$L$8,1.1,IF(I8=$L$9,2.3,IF(I8=0,2.8,"falsch")))))</f>
        <v>1.1000000000000001</v>
      </c>
      <c r="F10" s="46"/>
      <c r="G10" s="47">
        <f>IF(I9="","",IF(I9=$L$7,0,IF(I9=$L$8,1.1,IF(I9=$L$9,2.3,IF(I9=0,2.8,"falsch")))))</f>
        <v>1.1000000000000001</v>
      </c>
      <c r="H10" s="46"/>
      <c r="I10" s="101" t="s">
        <v>9</v>
      </c>
      <c r="J10" s="101"/>
      <c r="K10" s="94">
        <f t="shared" si="0"/>
        <v>3.3000000000000003</v>
      </c>
      <c r="L10" s="37"/>
      <c r="M10" s="43"/>
      <c r="N10" s="66"/>
    </row>
    <row r="11" spans="1:15" ht="7.5" customHeight="1">
      <c r="O11" s="61"/>
    </row>
    <row r="12" spans="1:15" s="52" customFormat="1" ht="12.75">
      <c r="C12" s="53" t="s">
        <v>13</v>
      </c>
      <c r="N12" s="69"/>
    </row>
    <row r="13" spans="1:15" s="53" customFormat="1" ht="12.75">
      <c r="B13" s="53" t="s">
        <v>14</v>
      </c>
      <c r="C13" s="54" t="s">
        <v>15</v>
      </c>
      <c r="D13" s="55"/>
      <c r="E13" s="54" t="s">
        <v>16</v>
      </c>
      <c r="F13" s="55"/>
      <c r="G13" s="54" t="s">
        <v>17</v>
      </c>
      <c r="H13" s="56"/>
      <c r="N13" s="70"/>
      <c r="O13" s="52"/>
    </row>
    <row r="14" spans="1:15" s="53" customFormat="1" ht="12.75">
      <c r="B14" s="53" t="s">
        <v>18</v>
      </c>
      <c r="C14" s="57" t="s">
        <v>19</v>
      </c>
      <c r="D14" s="58"/>
      <c r="E14" s="57" t="s">
        <v>20</v>
      </c>
      <c r="F14" s="58"/>
      <c r="G14" s="57" t="s">
        <v>21</v>
      </c>
      <c r="H14" s="59"/>
      <c r="N14" s="70"/>
    </row>
    <row r="15" spans="1:15" s="53" customFormat="1" ht="18">
      <c r="M15" s="60" t="s">
        <v>6</v>
      </c>
      <c r="N15" s="70"/>
    </row>
    <row r="16" spans="1:15" s="61" customFormat="1" ht="18">
      <c r="B16" s="62" t="s">
        <v>4</v>
      </c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63" t="s">
        <v>5</v>
      </c>
      <c r="L16" s="64" t="s">
        <v>6</v>
      </c>
      <c r="M16" s="63" t="s">
        <v>5</v>
      </c>
      <c r="N16" s="63" t="s">
        <v>7</v>
      </c>
    </row>
    <row r="17" spans="1:15" s="44" customFormat="1" ht="20.25">
      <c r="A17" s="3" t="str">
        <f>A7</f>
        <v>1 Rudolf Rausch</v>
      </c>
      <c r="B17" s="37">
        <v>1</v>
      </c>
      <c r="C17" s="101" t="s">
        <v>9</v>
      </c>
      <c r="D17" s="101"/>
      <c r="E17" s="38">
        <v>0</v>
      </c>
      <c r="F17" s="39"/>
      <c r="G17" s="37">
        <v>0</v>
      </c>
      <c r="H17" s="37"/>
      <c r="I17" s="37">
        <v>1.1000000000000001</v>
      </c>
      <c r="J17" s="40"/>
      <c r="K17" s="94">
        <f t="shared" ref="K17:K20" si="1">SUM(C17:J17)</f>
        <v>1.1000000000000001</v>
      </c>
      <c r="L17" s="42"/>
      <c r="M17" s="65">
        <v>3.4</v>
      </c>
      <c r="N17" s="66">
        <v>4</v>
      </c>
    </row>
    <row r="18" spans="1:15" s="44" customFormat="1" ht="20.25">
      <c r="A18" s="3" t="str">
        <f>A8</f>
        <v>2 Gerhard Eder</v>
      </c>
      <c r="B18" s="37">
        <v>2</v>
      </c>
      <c r="C18" s="45">
        <f>IF(E17="","",IF(E17=$L$7,0,IF(E17=$L$8,1.1,IF(E17=$L$9,2.3,IF(E17=0,2.8,"falsch")))))</f>
        <v>2.8</v>
      </c>
      <c r="D18" s="46"/>
      <c r="E18" s="101" t="s">
        <v>9</v>
      </c>
      <c r="F18" s="101"/>
      <c r="G18" s="38">
        <v>1.1000000000000001</v>
      </c>
      <c r="H18" s="38"/>
      <c r="I18" s="37">
        <v>2.2999999999999998</v>
      </c>
      <c r="J18" s="40"/>
      <c r="K18" s="94">
        <f t="shared" si="1"/>
        <v>6.1999999999999993</v>
      </c>
      <c r="L18" s="42"/>
      <c r="M18" s="65">
        <v>11.4</v>
      </c>
      <c r="N18" s="66">
        <v>2</v>
      </c>
    </row>
    <row r="19" spans="1:15" s="44" customFormat="1" ht="20.25">
      <c r="A19" s="3" t="str">
        <f>A9</f>
        <v>3 Harald Neubauer</v>
      </c>
      <c r="B19" s="37">
        <v>3</v>
      </c>
      <c r="C19" s="45">
        <f>IF(G17="","",IF(G17=$L$7,0,IF(G17=$L$8,1.1,IF(G17=$L$9,2.3,IF(G17=0,2.8,"falsch")))))</f>
        <v>2.8</v>
      </c>
      <c r="D19" s="46"/>
      <c r="E19" s="47">
        <f>IF(G18="","",IF(G18=$L$7,0,IF(G18=$L$8,1.1,IF(G18=$L$9,2.3,IF(G18=0,2.8,"falsch")))))</f>
        <v>2.2999999999999998</v>
      </c>
      <c r="F19" s="46"/>
      <c r="G19" s="101" t="s">
        <v>9</v>
      </c>
      <c r="H19" s="101"/>
      <c r="I19" s="38">
        <v>0</v>
      </c>
      <c r="J19" s="48"/>
      <c r="K19" s="94">
        <f t="shared" si="1"/>
        <v>5.0999999999999996</v>
      </c>
      <c r="L19" s="42"/>
      <c r="M19" s="65">
        <v>12.5</v>
      </c>
      <c r="N19" s="66">
        <v>1</v>
      </c>
    </row>
    <row r="20" spans="1:15" s="44" customFormat="1" ht="20.25">
      <c r="A20" s="3" t="str">
        <f>A10</f>
        <v>4 Herbert Helminger</v>
      </c>
      <c r="B20" s="37">
        <v>4</v>
      </c>
      <c r="C20" s="49">
        <f>IF(I17="","",IF(I17=$L$7,0,IF(I17=$L$8,1.1,IF(I17=$L$9,2.3,IF(I17=0,2.8,"falsch")))))</f>
        <v>2.2999999999999998</v>
      </c>
      <c r="D20" s="50"/>
      <c r="E20" s="47">
        <f>IF(I18="","",IF(I18=$L$7,0,IF(I18=$L$8,1.1,IF(I18=$L$9,2.3,IF(I18=0,2.8,"falsch")))))</f>
        <v>1.1000000000000001</v>
      </c>
      <c r="F20" s="46"/>
      <c r="G20" s="47">
        <f>IF(I19="","",IF(I19=$L$7,0,IF(I19=$L$8,1.1,IF(I19=$L$9,2.3,IF(I19=0,2.8,"falsch")))))</f>
        <v>2.8</v>
      </c>
      <c r="H20" s="46"/>
      <c r="I20" s="101" t="s">
        <v>9</v>
      </c>
      <c r="J20" s="101"/>
      <c r="K20" s="94">
        <f t="shared" si="1"/>
        <v>6.1999999999999993</v>
      </c>
      <c r="L20" s="37"/>
      <c r="M20" s="65">
        <v>9.5</v>
      </c>
      <c r="N20" s="66">
        <v>3</v>
      </c>
    </row>
    <row r="21" spans="1:15" ht="10.5" customHeight="1">
      <c r="O21" s="61"/>
    </row>
    <row r="22" spans="1:15" s="52" customFormat="1" ht="12.75">
      <c r="C22" s="53" t="s">
        <v>13</v>
      </c>
      <c r="N22" s="69"/>
    </row>
    <row r="23" spans="1:15" s="53" customFormat="1" ht="12.75">
      <c r="B23" s="53" t="s">
        <v>18</v>
      </c>
      <c r="C23" s="54" t="s">
        <v>23</v>
      </c>
      <c r="D23" s="55"/>
      <c r="E23" s="54" t="s">
        <v>24</v>
      </c>
      <c r="F23" s="55"/>
      <c r="G23" s="54" t="s">
        <v>25</v>
      </c>
      <c r="H23" s="56"/>
      <c r="N23" s="70"/>
      <c r="O23" s="52"/>
    </row>
    <row r="24" spans="1:15" s="53" customFormat="1" ht="12.75">
      <c r="A24" s="53" t="s">
        <v>26</v>
      </c>
      <c r="B24" s="53" t="s">
        <v>14</v>
      </c>
      <c r="C24" s="57" t="s">
        <v>27</v>
      </c>
      <c r="D24" s="58"/>
      <c r="E24" s="57" t="s">
        <v>28</v>
      </c>
      <c r="F24" s="58"/>
      <c r="G24" s="57" t="s">
        <v>29</v>
      </c>
      <c r="H24" s="59"/>
      <c r="N24" s="70"/>
    </row>
    <row r="25" spans="1:15" s="53" customFormat="1" ht="21.75" customHeight="1">
      <c r="A25" s="67" t="s">
        <v>30</v>
      </c>
      <c r="N25" s="70"/>
    </row>
    <row r="26" spans="1:15" s="53" customFormat="1" ht="21.75" customHeight="1">
      <c r="A26" s="87" t="s">
        <v>31</v>
      </c>
      <c r="G26" s="53" t="s">
        <v>32</v>
      </c>
      <c r="H26" s="52"/>
      <c r="I26" s="52"/>
      <c r="J26" s="52"/>
      <c r="K26" s="52"/>
      <c r="L26" s="52"/>
      <c r="M26" s="52"/>
      <c r="N26" s="70"/>
    </row>
    <row r="27" spans="1:15" s="52" customFormat="1" ht="21.75" customHeight="1">
      <c r="A27" s="87" t="s">
        <v>33</v>
      </c>
      <c r="G27" s="53" t="s">
        <v>34</v>
      </c>
      <c r="N27" s="69"/>
      <c r="O27" s="53"/>
    </row>
    <row r="28" spans="1:15" s="53" customFormat="1" ht="25.5" customHeight="1">
      <c r="N28" s="70"/>
      <c r="O28" s="52"/>
    </row>
    <row r="29" spans="1:15" s="53" customFormat="1" ht="25.5" customHeight="1">
      <c r="N29" s="70"/>
    </row>
    <row r="30" spans="1:15" s="53" customFormat="1" ht="25.5" customHeight="1">
      <c r="N30" s="70"/>
    </row>
  </sheetData>
  <mergeCells count="11">
    <mergeCell ref="I10:J10"/>
    <mergeCell ref="C17:D17"/>
    <mergeCell ref="E18:F18"/>
    <mergeCell ref="G19:H19"/>
    <mergeCell ref="I20:J20"/>
    <mergeCell ref="G9:H9"/>
    <mergeCell ref="A1:M1"/>
    <mergeCell ref="A2:M2"/>
    <mergeCell ref="A3:M3"/>
    <mergeCell ref="C7:D7"/>
    <mergeCell ref="E8:F8"/>
  </mergeCells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0"/>
  <sheetViews>
    <sheetView zoomScaleNormal="100" workbookViewId="0">
      <selection activeCell="A11" sqref="A11"/>
    </sheetView>
  </sheetViews>
  <sheetFormatPr baseColWidth="10" defaultColWidth="10.875" defaultRowHeight="25.5" customHeight="1"/>
  <cols>
    <col min="1" max="1" width="35.375" style="51" customWidth="1"/>
    <col min="2" max="2" width="8.375" style="51" customWidth="1"/>
    <col min="3" max="3" width="9" style="51" customWidth="1"/>
    <col min="4" max="4" width="4.125" style="51" customWidth="1"/>
    <col min="5" max="5" width="9.125" style="51" customWidth="1"/>
    <col min="6" max="6" width="4.125" style="51" customWidth="1"/>
    <col min="7" max="7" width="9.5" style="51" customWidth="1"/>
    <col min="8" max="8" width="4.125" style="51" customWidth="1"/>
    <col min="9" max="9" width="9.5" style="51" customWidth="1"/>
    <col min="10" max="10" width="4.125" style="51" customWidth="1"/>
    <col min="11" max="11" width="10" style="51" customWidth="1"/>
    <col min="12" max="12" width="10" style="51" hidden="1" customWidth="1"/>
    <col min="13" max="13" width="9.375" style="51" customWidth="1"/>
    <col min="14" max="14" width="7.125" style="51" customWidth="1"/>
    <col min="15" max="1023" width="9.875" style="51" customWidth="1"/>
    <col min="1024" max="1024" width="11" style="51" customWidth="1"/>
    <col min="1025" max="16384" width="10.875" style="85"/>
  </cols>
  <sheetData>
    <row r="1" spans="1:15" s="61" customFormat="1" ht="34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s="61" customFormat="1" ht="30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5" s="61" customFormat="1" ht="30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s="61" customFormat="1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s="61" customFormat="1" ht="5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4" t="s">
        <v>3</v>
      </c>
    </row>
    <row r="6" spans="1:15" s="61" customFormat="1" ht="18">
      <c r="B6" s="62" t="s">
        <v>4</v>
      </c>
      <c r="C6" s="63">
        <v>1</v>
      </c>
      <c r="D6" s="63"/>
      <c r="E6" s="63">
        <v>2</v>
      </c>
      <c r="F6" s="63"/>
      <c r="G6" s="63">
        <v>3</v>
      </c>
      <c r="H6" s="63"/>
      <c r="I6" s="63">
        <v>4</v>
      </c>
      <c r="J6" s="63"/>
      <c r="K6" s="63" t="s">
        <v>5</v>
      </c>
      <c r="L6" s="64" t="s">
        <v>6</v>
      </c>
      <c r="M6" s="63" t="s">
        <v>7</v>
      </c>
      <c r="N6" s="63"/>
    </row>
    <row r="7" spans="1:15" s="44" customFormat="1" ht="20.25">
      <c r="A7" s="3" t="str">
        <f>Gesamte_Übersicht!A41</f>
        <v>1 Günther Weyringer</v>
      </c>
      <c r="B7" s="37">
        <v>1</v>
      </c>
      <c r="C7" s="101" t="s">
        <v>9</v>
      </c>
      <c r="D7" s="101"/>
      <c r="E7" s="38">
        <v>2.2999999999999998</v>
      </c>
      <c r="F7" s="39"/>
      <c r="G7" s="37">
        <v>2.2999999999999998</v>
      </c>
      <c r="H7" s="37"/>
      <c r="I7" s="37">
        <v>0</v>
      </c>
      <c r="J7" s="40"/>
      <c r="K7" s="41">
        <f>SUM(C7:J7)</f>
        <v>4.5999999999999996</v>
      </c>
      <c r="L7" s="42">
        <v>2.8</v>
      </c>
      <c r="M7" s="43"/>
      <c r="N7" s="66"/>
    </row>
    <row r="8" spans="1:15" s="44" customFormat="1" ht="20.25">
      <c r="A8" s="3" t="str">
        <f>Gesamte_Übersicht!A42</f>
        <v>2 Meinrad Viehauser</v>
      </c>
      <c r="B8" s="37">
        <v>2</v>
      </c>
      <c r="C8" s="45">
        <f>IF(E7="","",IF(E7=$L$7,0,IF(E7=$L$8,1.1,IF(E7=$L$9,2.3,IF(E7=0,2.8,"falsch")))))</f>
        <v>1.1000000000000001</v>
      </c>
      <c r="D8" s="46"/>
      <c r="E8" s="101" t="s">
        <v>9</v>
      </c>
      <c r="F8" s="101"/>
      <c r="G8" s="38">
        <v>2.2999999999999998</v>
      </c>
      <c r="H8" s="38"/>
      <c r="I8" s="37">
        <v>2.8</v>
      </c>
      <c r="J8" s="40"/>
      <c r="K8" s="41">
        <f t="shared" ref="K8:K10" si="0">SUM(C8:J8)</f>
        <v>6.1999999999999993</v>
      </c>
      <c r="L8" s="42">
        <v>2.2999999999999998</v>
      </c>
      <c r="M8" s="43"/>
      <c r="N8" s="66"/>
    </row>
    <row r="9" spans="1:15" s="44" customFormat="1" ht="20.25">
      <c r="A9" s="3" t="str">
        <f>Gesamte_Übersicht!A43</f>
        <v>3 Christian Unterrainer</v>
      </c>
      <c r="B9" s="37">
        <v>3</v>
      </c>
      <c r="C9" s="45">
        <f>IF(G7="","",IF(G7=$L$7,0,IF(G7=$L$8,1.1,IF(G7=$L$9,2.3,IF(G7=0,2.8,"falsch")))))</f>
        <v>1.1000000000000001</v>
      </c>
      <c r="D9" s="46"/>
      <c r="E9" s="47">
        <f>IF(G8="","",IF(G8=$L$7,0,IF(G8=$L$8,1.1,IF(G8=$L$9,2.3,IF(G8=0,2.8,"falsch")))))</f>
        <v>1.1000000000000001</v>
      </c>
      <c r="F9" s="46"/>
      <c r="G9" s="101" t="s">
        <v>9</v>
      </c>
      <c r="H9" s="101"/>
      <c r="I9" s="38">
        <v>2.2999999999999998</v>
      </c>
      <c r="J9" s="48"/>
      <c r="K9" s="41">
        <f t="shared" si="0"/>
        <v>4.5</v>
      </c>
      <c r="L9" s="42">
        <v>1.1000000000000001</v>
      </c>
      <c r="M9" s="43"/>
      <c r="N9" s="66"/>
    </row>
    <row r="10" spans="1:15" s="44" customFormat="1" ht="20.25">
      <c r="A10" s="3" t="str">
        <f>Gesamte_Übersicht!A44</f>
        <v>4 Thomas Völkl</v>
      </c>
      <c r="B10" s="37">
        <v>4</v>
      </c>
      <c r="C10" s="49">
        <f>IF(I7="","",IF(I7=$L$7,0,IF(I7=$L$8,1.1,IF(I7=$L$9,2.3,IF(I7=0,2.8,"falsch")))))</f>
        <v>2.8</v>
      </c>
      <c r="D10" s="50"/>
      <c r="E10" s="47">
        <f>IF(I8="","",IF(I8=$L$7,0,IF(I8=$L$8,1.1,IF(I8=$L$9,2.3,IF(I8=0,2.8,"falsch")))))</f>
        <v>0</v>
      </c>
      <c r="F10" s="46"/>
      <c r="G10" s="47">
        <f>IF(I9="","",IF(I9=$L$7,0,IF(I9=$L$8,1.1,IF(I9=$L$9,2.3,IF(I9=0,2.8,"falsch")))))</f>
        <v>1.1000000000000001</v>
      </c>
      <c r="H10" s="46"/>
      <c r="I10" s="101" t="s">
        <v>9</v>
      </c>
      <c r="J10" s="101"/>
      <c r="K10" s="41">
        <f t="shared" si="0"/>
        <v>3.9</v>
      </c>
      <c r="L10" s="37"/>
      <c r="M10" s="43"/>
      <c r="N10" s="66"/>
    </row>
    <row r="11" spans="1:15" ht="7.5" customHeight="1">
      <c r="N11" s="68"/>
      <c r="O11" s="61"/>
    </row>
    <row r="12" spans="1:15" s="52" customFormat="1" ht="12.75">
      <c r="C12" s="53" t="s">
        <v>13</v>
      </c>
      <c r="N12" s="69"/>
    </row>
    <row r="13" spans="1:15" s="53" customFormat="1" ht="12.75">
      <c r="B13" s="53" t="s">
        <v>14</v>
      </c>
      <c r="C13" s="54" t="s">
        <v>15</v>
      </c>
      <c r="D13" s="55"/>
      <c r="E13" s="54" t="s">
        <v>16</v>
      </c>
      <c r="F13" s="55"/>
      <c r="G13" s="54" t="s">
        <v>17</v>
      </c>
      <c r="H13" s="56"/>
      <c r="N13" s="70"/>
      <c r="O13" s="52"/>
    </row>
    <row r="14" spans="1:15" s="53" customFormat="1" ht="12.75">
      <c r="B14" s="53" t="s">
        <v>18</v>
      </c>
      <c r="C14" s="57" t="s">
        <v>19</v>
      </c>
      <c r="D14" s="58"/>
      <c r="E14" s="57" t="s">
        <v>20</v>
      </c>
      <c r="F14" s="58"/>
      <c r="G14" s="57" t="s">
        <v>21</v>
      </c>
      <c r="H14" s="59"/>
      <c r="N14" s="70"/>
    </row>
    <row r="15" spans="1:15" s="53" customFormat="1" ht="18">
      <c r="M15" s="60" t="s">
        <v>6</v>
      </c>
      <c r="N15" s="70"/>
    </row>
    <row r="16" spans="1:15" s="61" customFormat="1" ht="18">
      <c r="B16" s="62" t="s">
        <v>4</v>
      </c>
      <c r="C16" s="63">
        <v>1</v>
      </c>
      <c r="D16" s="63"/>
      <c r="E16" s="63">
        <v>2</v>
      </c>
      <c r="F16" s="63"/>
      <c r="G16" s="63">
        <v>3</v>
      </c>
      <c r="H16" s="63"/>
      <c r="I16" s="63">
        <v>4</v>
      </c>
      <c r="J16" s="63"/>
      <c r="K16" s="63" t="s">
        <v>5</v>
      </c>
      <c r="L16" s="64" t="s">
        <v>6</v>
      </c>
      <c r="M16" s="63" t="s">
        <v>5</v>
      </c>
      <c r="N16" s="63" t="s">
        <v>7</v>
      </c>
    </row>
    <row r="17" spans="1:15" s="44" customFormat="1" ht="20.25">
      <c r="A17" s="3" t="str">
        <f>A7</f>
        <v>1 Günther Weyringer</v>
      </c>
      <c r="B17" s="37">
        <v>1</v>
      </c>
      <c r="C17" s="101" t="s">
        <v>9</v>
      </c>
      <c r="D17" s="101"/>
      <c r="E17" s="38">
        <v>1.1000000000000001</v>
      </c>
      <c r="F17" s="39"/>
      <c r="G17" s="37">
        <v>0</v>
      </c>
      <c r="H17" s="37"/>
      <c r="I17" s="37">
        <v>2.2999999999999998</v>
      </c>
      <c r="J17" s="40"/>
      <c r="K17" s="41">
        <f t="shared" ref="K17:K20" si="1">SUM(C17:J17)</f>
        <v>3.4</v>
      </c>
      <c r="L17" s="42"/>
      <c r="M17" s="65">
        <v>8</v>
      </c>
      <c r="N17" s="66">
        <v>3</v>
      </c>
    </row>
    <row r="18" spans="1:15" s="44" customFormat="1" ht="20.25">
      <c r="A18" s="3" t="str">
        <f>A8</f>
        <v>2 Meinrad Viehauser</v>
      </c>
      <c r="B18" s="37">
        <v>2</v>
      </c>
      <c r="C18" s="45">
        <f>IF(E17="","",IF(E17=$L$7,0,IF(E17=$L$8,1.1,IF(E17=$L$9,2.3,IF(E17=0,2.8,"falsch")))))</f>
        <v>2.2999999999999998</v>
      </c>
      <c r="D18" s="46"/>
      <c r="E18" s="101" t="s">
        <v>9</v>
      </c>
      <c r="F18" s="101"/>
      <c r="G18" s="38">
        <v>2.2999999999999998</v>
      </c>
      <c r="H18" s="38"/>
      <c r="I18" s="37">
        <v>2.8</v>
      </c>
      <c r="J18" s="40"/>
      <c r="K18" s="41">
        <f t="shared" si="1"/>
        <v>7.3999999999999995</v>
      </c>
      <c r="L18" s="42"/>
      <c r="M18" s="65">
        <v>13.6</v>
      </c>
      <c r="N18" s="66">
        <v>1</v>
      </c>
    </row>
    <row r="19" spans="1:15" s="44" customFormat="1" ht="20.25">
      <c r="A19" s="3" t="str">
        <f>A9</f>
        <v>3 Christian Unterrainer</v>
      </c>
      <c r="B19" s="37">
        <v>3</v>
      </c>
      <c r="C19" s="45">
        <f>IF(G17="","",IF(G17=$L$7,0,IF(G17=$L$8,1.1,IF(G17=$L$9,2.3,IF(G17=0,2.8,"falsch")))))</f>
        <v>2.8</v>
      </c>
      <c r="D19" s="46"/>
      <c r="E19" s="47">
        <f>IF(G18="","",IF(G18=$L$7,0,IF(G18=$L$8,1.1,IF(G18=$L$9,2.3,IF(G18=0,2.8,"falsch")))))</f>
        <v>1.1000000000000001</v>
      </c>
      <c r="F19" s="46"/>
      <c r="G19" s="101" t="s">
        <v>9</v>
      </c>
      <c r="H19" s="101"/>
      <c r="I19" s="38">
        <v>1.1000000000000001</v>
      </c>
      <c r="J19" s="48"/>
      <c r="K19" s="41">
        <f t="shared" si="1"/>
        <v>5</v>
      </c>
      <c r="L19" s="42"/>
      <c r="M19" s="65">
        <v>9.5</v>
      </c>
      <c r="N19" s="66">
        <v>2</v>
      </c>
    </row>
    <row r="20" spans="1:15" s="44" customFormat="1" ht="20.25">
      <c r="A20" s="3" t="str">
        <f>A10</f>
        <v>4 Thomas Völkl</v>
      </c>
      <c r="B20" s="37">
        <v>4</v>
      </c>
      <c r="C20" s="49">
        <f>IF(I17="","",IF(I17=$L$7,0,IF(I17=$L$8,1.1,IF(I17=$L$9,2.3,IF(I17=0,2.8,"falsch")))))</f>
        <v>1.1000000000000001</v>
      </c>
      <c r="D20" s="50"/>
      <c r="E20" s="47">
        <f>IF(I18="","",IF(I18=$L$7,0,IF(I18=$L$8,1.1,IF(I18=$L$9,2.3,IF(I18=0,2.8,"falsch")))))</f>
        <v>0</v>
      </c>
      <c r="F20" s="46"/>
      <c r="G20" s="47">
        <f>IF(I19="","",IF(I19=$L$7,0,IF(I19=$L$8,1.1,IF(I19=$L$9,2.3,IF(I19=0,2.8,"falsch")))))</f>
        <v>2.2999999999999998</v>
      </c>
      <c r="H20" s="46"/>
      <c r="I20" s="101" t="s">
        <v>9</v>
      </c>
      <c r="J20" s="101"/>
      <c r="K20" s="41">
        <f t="shared" si="1"/>
        <v>3.4</v>
      </c>
      <c r="L20" s="37"/>
      <c r="M20" s="65">
        <v>7.3</v>
      </c>
      <c r="N20" s="66">
        <v>4</v>
      </c>
    </row>
    <row r="21" spans="1:15" ht="10.5" customHeight="1">
      <c r="O21" s="61"/>
    </row>
    <row r="22" spans="1:15" s="52" customFormat="1" ht="12.75">
      <c r="C22" s="53" t="s">
        <v>13</v>
      </c>
    </row>
    <row r="23" spans="1:15" s="53" customFormat="1" ht="12.75">
      <c r="B23" s="53" t="s">
        <v>18</v>
      </c>
      <c r="C23" s="54" t="s">
        <v>23</v>
      </c>
      <c r="D23" s="55"/>
      <c r="E23" s="54" t="s">
        <v>24</v>
      </c>
      <c r="F23" s="55"/>
      <c r="G23" s="54" t="s">
        <v>25</v>
      </c>
      <c r="H23" s="56"/>
      <c r="O23" s="52"/>
    </row>
    <row r="24" spans="1:15" s="53" customFormat="1" ht="12.75">
      <c r="A24" s="53" t="s">
        <v>26</v>
      </c>
      <c r="B24" s="53" t="s">
        <v>14</v>
      </c>
      <c r="C24" s="57" t="s">
        <v>27</v>
      </c>
      <c r="D24" s="58"/>
      <c r="E24" s="57" t="s">
        <v>28</v>
      </c>
      <c r="F24" s="58"/>
      <c r="G24" s="57" t="s">
        <v>29</v>
      </c>
      <c r="H24" s="59"/>
    </row>
    <row r="25" spans="1:15" s="53" customFormat="1" ht="21.75" customHeight="1">
      <c r="A25" s="67" t="s">
        <v>30</v>
      </c>
    </row>
    <row r="26" spans="1:15" s="53" customFormat="1" ht="21.75" customHeight="1">
      <c r="A26" s="87" t="s">
        <v>31</v>
      </c>
      <c r="G26" s="53" t="s">
        <v>32</v>
      </c>
      <c r="H26" s="52"/>
      <c r="I26" s="52"/>
      <c r="J26" s="52"/>
      <c r="K26" s="52"/>
      <c r="L26" s="52"/>
      <c r="M26" s="52"/>
    </row>
    <row r="27" spans="1:15" s="52" customFormat="1" ht="21.75" customHeight="1">
      <c r="A27" s="87" t="s">
        <v>33</v>
      </c>
      <c r="G27" s="53" t="s">
        <v>34</v>
      </c>
      <c r="O27" s="53"/>
    </row>
    <row r="28" spans="1:15" s="53" customFormat="1" ht="25.5" customHeight="1">
      <c r="O28" s="52"/>
    </row>
    <row r="29" spans="1:15" s="53" customFormat="1" ht="25.5" customHeight="1"/>
    <row r="30" spans="1:15" s="53" customFormat="1" ht="25.5" customHeight="1"/>
  </sheetData>
  <mergeCells count="11">
    <mergeCell ref="I10:J10"/>
    <mergeCell ref="C17:D17"/>
    <mergeCell ref="E18:F18"/>
    <mergeCell ref="G19:H19"/>
    <mergeCell ref="I20:J20"/>
    <mergeCell ref="G9:H9"/>
    <mergeCell ref="A1:M1"/>
    <mergeCell ref="A2:M2"/>
    <mergeCell ref="A3:M3"/>
    <mergeCell ref="C7:D7"/>
    <mergeCell ref="E8:F8"/>
  </mergeCells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4"/>
  <sheetViews>
    <sheetView topLeftCell="A13" workbookViewId="0">
      <selection sqref="A1:D1"/>
    </sheetView>
  </sheetViews>
  <sheetFormatPr baseColWidth="10" defaultRowHeight="18"/>
  <cols>
    <col min="1" max="1" width="41.25" style="16" customWidth="1"/>
    <col min="2" max="2" width="28.625" style="16" customWidth="1"/>
    <col min="3" max="3" width="11.75" style="16" customWidth="1"/>
    <col min="4" max="4" width="12.625" style="22" customWidth="1"/>
    <col min="5" max="8" width="7.625" style="16" customWidth="1"/>
    <col min="9" max="1023" width="10.625" style="16" customWidth="1"/>
    <col min="1024" max="1024" width="11" style="16" customWidth="1"/>
  </cols>
  <sheetData>
    <row r="1" spans="1:7" s="6" customFormat="1" ht="30">
      <c r="A1" s="105" t="s">
        <v>55</v>
      </c>
      <c r="B1" s="105"/>
      <c r="C1" s="105"/>
      <c r="D1" s="105"/>
    </row>
    <row r="2" spans="1:7" s="8" customFormat="1" ht="27.75">
      <c r="A2" s="7"/>
      <c r="B2" s="7"/>
      <c r="D2" s="9"/>
    </row>
    <row r="3" spans="1:7" s="11" customFormat="1" ht="25.5">
      <c r="A3" s="106" t="s">
        <v>56</v>
      </c>
      <c r="B3" s="106"/>
      <c r="C3" s="106"/>
      <c r="D3" s="106"/>
    </row>
    <row r="4" spans="1:7" s="11" customFormat="1" ht="25.5">
      <c r="A4" s="106" t="s">
        <v>57</v>
      </c>
      <c r="B4" s="106"/>
      <c r="C4" s="106"/>
      <c r="D4" s="106"/>
      <c r="G4" s="12"/>
    </row>
    <row r="5" spans="1:7" s="11" customFormat="1" ht="25.5">
      <c r="A5" s="10"/>
      <c r="B5" s="10"/>
      <c r="C5" s="10"/>
      <c r="D5" s="10"/>
    </row>
    <row r="6" spans="1:7" s="13" customFormat="1" ht="18.75">
      <c r="A6" s="104" t="s">
        <v>1</v>
      </c>
      <c r="B6" s="104"/>
      <c r="D6" s="14"/>
    </row>
    <row r="7" spans="1:7" s="13" customFormat="1" ht="18.75">
      <c r="A7" s="104" t="s">
        <v>2</v>
      </c>
      <c r="B7" s="104"/>
      <c r="D7" s="14"/>
    </row>
    <row r="8" spans="1:7" s="1" customFormat="1">
      <c r="C8" s="1" t="s">
        <v>6</v>
      </c>
      <c r="D8" s="2" t="s">
        <v>58</v>
      </c>
    </row>
    <row r="9" spans="1:7" s="1" customFormat="1">
      <c r="A9" s="15" t="str">
        <f>gruppeneinteilung!$A$12</f>
        <v>1 Christoph Breitenthaler</v>
      </c>
      <c r="B9" s="15" t="str">
        <f>gruppeneinteilung!$B$12</f>
        <v>0699-12899766</v>
      </c>
      <c r="C9" s="5"/>
      <c r="D9" s="4"/>
    </row>
    <row r="10" spans="1:7" s="1" customFormat="1">
      <c r="A10" s="15" t="str">
        <f>gruppeneinteilung!$A$13</f>
        <v>2 Manuel Langegger</v>
      </c>
      <c r="B10" s="15" t="str">
        <f>gruppeneinteilung!$B$13</f>
        <v>0664-5622076</v>
      </c>
      <c r="C10" s="5"/>
      <c r="D10" s="4"/>
    </row>
    <row r="11" spans="1:7" s="1" customFormat="1">
      <c r="A11" s="15" t="str">
        <f>gruppeneinteilung!$A$14</f>
        <v>3 Christian Hiebl Rausch</v>
      </c>
      <c r="B11" s="15" t="str">
        <f>gruppeneinteilung!$B$14</f>
        <v>0664-7831024</v>
      </c>
      <c r="C11" s="5"/>
      <c r="D11" s="4"/>
    </row>
    <row r="12" spans="1:7" s="1" customFormat="1">
      <c r="A12" s="15" t="str">
        <f>gruppeneinteilung!$A$15</f>
        <v>4 Hannes Schlögl</v>
      </c>
      <c r="B12" s="15" t="str">
        <f>gruppeneinteilung!$B$15</f>
        <v>0660-3259049</v>
      </c>
      <c r="C12" s="5"/>
      <c r="D12" s="4"/>
    </row>
    <row r="13" spans="1:7">
      <c r="C13" s="17"/>
      <c r="D13" s="2"/>
    </row>
    <row r="14" spans="1:7" s="13" customFormat="1" ht="18.75">
      <c r="A14" s="104" t="s">
        <v>35</v>
      </c>
      <c r="B14" s="104"/>
      <c r="C14" s="18"/>
      <c r="D14" s="14"/>
    </row>
    <row r="15" spans="1:7" s="13" customFormat="1" ht="18.75">
      <c r="A15" s="104" t="s">
        <v>36</v>
      </c>
      <c r="B15" s="104"/>
      <c r="C15" s="18"/>
      <c r="D15" s="14"/>
    </row>
    <row r="16" spans="1:7" s="1" customFormat="1">
      <c r="C16" s="19"/>
      <c r="D16" s="2"/>
    </row>
    <row r="17" spans="1:4" s="1" customFormat="1">
      <c r="A17" s="15" t="str">
        <f>gruppeneinteilung!$A$21</f>
        <v>1 Peter Gratzl</v>
      </c>
      <c r="B17" s="15" t="str">
        <f>gruppeneinteilung!$B$21</f>
        <v>0676-86862271</v>
      </c>
      <c r="C17" s="5"/>
      <c r="D17" s="4"/>
    </row>
    <row r="18" spans="1:4" s="1" customFormat="1">
      <c r="A18" s="15" t="str">
        <f>gruppeneinteilung!$A$22</f>
        <v>2 Hans Pfeiffer</v>
      </c>
      <c r="B18" s="15" t="str">
        <f>gruppeneinteilung!$B$22</f>
        <v>0664-1257927</v>
      </c>
      <c r="C18" s="5"/>
      <c r="D18" s="4"/>
    </row>
    <row r="19" spans="1:4" s="1" customFormat="1">
      <c r="A19" s="15" t="str">
        <f>gruppeneinteilung!$A$23</f>
        <v>3 Norbert Labek</v>
      </c>
      <c r="B19" s="15" t="str">
        <f>gruppeneinteilung!$B$23</f>
        <v>0664-9632914</v>
      </c>
      <c r="C19" s="5"/>
      <c r="D19" s="4"/>
    </row>
    <row r="20" spans="1:4" s="1" customFormat="1">
      <c r="A20" s="15" t="str">
        <f>gruppeneinteilung!$A$24</f>
        <v>4 Franz Labek</v>
      </c>
      <c r="B20" s="15" t="str">
        <f>gruppeneinteilung!$B$24</f>
        <v>0664-1745145</v>
      </c>
      <c r="C20" s="5"/>
      <c r="D20" s="4"/>
    </row>
    <row r="21" spans="1:4">
      <c r="C21" s="17"/>
      <c r="D21" s="2"/>
    </row>
    <row r="22" spans="1:4" s="13" customFormat="1" ht="18.75">
      <c r="A22" s="104" t="s">
        <v>37</v>
      </c>
      <c r="B22" s="104"/>
      <c r="C22" s="18"/>
      <c r="D22" s="14"/>
    </row>
    <row r="23" spans="1:4" s="13" customFormat="1" ht="18.75">
      <c r="A23" s="104" t="s">
        <v>38</v>
      </c>
      <c r="B23" s="104"/>
      <c r="C23" s="18"/>
      <c r="D23" s="14"/>
    </row>
    <row r="24" spans="1:4" s="1" customFormat="1">
      <c r="C24" s="19"/>
      <c r="D24" s="2"/>
    </row>
    <row r="25" spans="1:4" s="1" customFormat="1">
      <c r="A25" s="15" t="str">
        <f>gruppeneinteilung!$A$30</f>
        <v>1 Lucky Stadler</v>
      </c>
      <c r="B25" s="15" t="str">
        <f>gruppeneinteilung!$B$30</f>
        <v>0664-5918627</v>
      </c>
      <c r="C25" s="5"/>
      <c r="D25" s="4"/>
    </row>
    <row r="26" spans="1:4" s="1" customFormat="1">
      <c r="A26" s="15" t="str">
        <f>gruppeneinteilung!$A$31</f>
        <v>2 Erich Hiebl Rausch</v>
      </c>
      <c r="B26" s="15" t="str">
        <f>gruppeneinteilung!$B$31</f>
        <v>0664-73839791</v>
      </c>
      <c r="C26" s="5"/>
      <c r="D26" s="4"/>
    </row>
    <row r="27" spans="1:4" s="1" customFormat="1">
      <c r="A27" s="15" t="str">
        <f>gruppeneinteilung!$A$32</f>
        <v>3 Manfred Mödlhammer</v>
      </c>
      <c r="B27" s="20" t="str">
        <f>gruppeneinteilung!$B$32</f>
        <v>0664-1500738</v>
      </c>
      <c r="C27" s="5"/>
      <c r="D27" s="4"/>
    </row>
    <row r="28" spans="1:4" s="1" customFormat="1">
      <c r="A28" s="15" t="str">
        <f>gruppeneinteilung!$A$33</f>
        <v>4 Herbert Stadler</v>
      </c>
      <c r="B28" s="20" t="str">
        <f>gruppeneinteilung!B33</f>
        <v>0699-11013270</v>
      </c>
      <c r="C28" s="5"/>
      <c r="D28" s="4"/>
    </row>
    <row r="29" spans="1:4" s="1" customFormat="1">
      <c r="A29" s="21"/>
      <c r="B29" s="21"/>
      <c r="C29" s="19"/>
      <c r="D29" s="2"/>
    </row>
    <row r="30" spans="1:4" s="13" customFormat="1" ht="18.75">
      <c r="A30" s="104" t="s">
        <v>43</v>
      </c>
      <c r="B30" s="104"/>
      <c r="C30" s="18"/>
      <c r="D30" s="14"/>
    </row>
    <row r="31" spans="1:4" s="13" customFormat="1" ht="18.75">
      <c r="A31" s="104" t="s">
        <v>44</v>
      </c>
      <c r="B31" s="104"/>
      <c r="C31" s="18"/>
      <c r="D31" s="14"/>
    </row>
    <row r="32" spans="1:4" s="1" customFormat="1">
      <c r="C32" s="19"/>
      <c r="D32" s="2"/>
    </row>
    <row r="33" spans="1:4" s="1" customFormat="1">
      <c r="A33" s="15" t="str">
        <f>gruppeneinteilung!$E$12</f>
        <v>1 Rudolf Rausch</v>
      </c>
      <c r="B33" s="15" t="str">
        <f>gruppeneinteilung!$F$12</f>
        <v>0664-1065376</v>
      </c>
      <c r="C33" s="5"/>
      <c r="D33" s="4"/>
    </row>
    <row r="34" spans="1:4" s="1" customFormat="1">
      <c r="A34" s="15" t="str">
        <f>gruppeneinteilung!$E$13</f>
        <v>2 Gerhard Eder</v>
      </c>
      <c r="B34" s="15" t="str">
        <f>gruppeneinteilung!$F$13</f>
        <v>0664-1813269</v>
      </c>
      <c r="C34" s="5"/>
      <c r="D34" s="4"/>
    </row>
    <row r="35" spans="1:4" s="1" customFormat="1">
      <c r="A35" s="15" t="str">
        <f>gruppeneinteilung!$E$14</f>
        <v>3 Harald Neubauer</v>
      </c>
      <c r="B35" s="15" t="str">
        <f>gruppeneinteilung!$F$14</f>
        <v>0650-8649688</v>
      </c>
      <c r="C35" s="5"/>
      <c r="D35" s="4"/>
    </row>
    <row r="36" spans="1:4" s="1" customFormat="1">
      <c r="A36" s="15" t="str">
        <f>gruppeneinteilung!$E$15</f>
        <v>4 Herbert Helminger</v>
      </c>
      <c r="B36" s="15" t="str">
        <f>gruppeneinteilung!$F$15</f>
        <v>0664-3812496</v>
      </c>
      <c r="C36" s="5"/>
      <c r="D36" s="4"/>
    </row>
    <row r="37" spans="1:4">
      <c r="C37" s="17"/>
      <c r="D37" s="2"/>
    </row>
    <row r="38" spans="1:4" s="13" customFormat="1" ht="18.75">
      <c r="A38" s="104" t="s">
        <v>49</v>
      </c>
      <c r="B38" s="104"/>
      <c r="C38" s="18"/>
      <c r="D38" s="14"/>
    </row>
    <row r="39" spans="1:4" s="13" customFormat="1" ht="18.75">
      <c r="A39" s="104" t="s">
        <v>50</v>
      </c>
      <c r="B39" s="104"/>
      <c r="C39" s="18"/>
      <c r="D39" s="14"/>
    </row>
    <row r="40" spans="1:4" s="1" customFormat="1">
      <c r="C40" s="19"/>
      <c r="D40" s="2"/>
    </row>
    <row r="41" spans="1:4" s="1" customFormat="1">
      <c r="A41" s="15" t="str">
        <f>gruppeneinteilung!$E$21</f>
        <v>1 Günther Weyringer</v>
      </c>
      <c r="B41" s="15" t="str">
        <f>gruppeneinteilung!$F$21</f>
        <v>0664-8492206</v>
      </c>
      <c r="C41" s="5"/>
      <c r="D41" s="4"/>
    </row>
    <row r="42" spans="1:4" s="1" customFormat="1">
      <c r="A42" s="15" t="str">
        <f>gruppeneinteilung!$E$22</f>
        <v>2 Meinrad Viehauser</v>
      </c>
      <c r="B42" s="15" t="str">
        <f>gruppeneinteilung!$F$22</f>
        <v>0676-814280137</v>
      </c>
      <c r="C42" s="5"/>
      <c r="D42" s="4"/>
    </row>
    <row r="43" spans="1:4" s="1" customFormat="1">
      <c r="A43" s="15" t="str">
        <f>gruppeneinteilung!$E$23</f>
        <v>3 Christian Unterrainer</v>
      </c>
      <c r="B43" s="15" t="str">
        <f>gruppeneinteilung!$F$23</f>
        <v>0664-6464033</v>
      </c>
      <c r="C43" s="5"/>
      <c r="D43" s="4"/>
    </row>
    <row r="44" spans="1:4" s="1" customFormat="1">
      <c r="A44" s="15" t="s">
        <v>54</v>
      </c>
      <c r="B44" s="15" t="str">
        <f>gruppeneinteilung!$F$24</f>
        <v>0664-3500011</v>
      </c>
      <c r="C44" s="5"/>
      <c r="D44" s="4"/>
    </row>
  </sheetData>
  <mergeCells count="13">
    <mergeCell ref="A39:B39"/>
    <mergeCell ref="A15:B15"/>
    <mergeCell ref="A22:B22"/>
    <mergeCell ref="A23:B23"/>
    <mergeCell ref="A30:B30"/>
    <mergeCell ref="A31:B31"/>
    <mergeCell ref="A38:B38"/>
    <mergeCell ref="A14:B14"/>
    <mergeCell ref="A1:D1"/>
    <mergeCell ref="A3:D3"/>
    <mergeCell ref="A4:D4"/>
    <mergeCell ref="A6:B6"/>
    <mergeCell ref="A7:B7"/>
  </mergeCells>
  <pageMargins left="0.74015748031496065" right="0.23622047244094491" top="1.1417322834645669" bottom="1.1417322834645669" header="0.74803149606299213" footer="0.74803149606299213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3"/>
  <sheetViews>
    <sheetView zoomScaleNormal="100" workbookViewId="0">
      <selection activeCell="I11" sqref="I11"/>
    </sheetView>
  </sheetViews>
  <sheetFormatPr baseColWidth="10" defaultRowHeight="15"/>
  <cols>
    <col min="1" max="1" width="21.625" style="23" customWidth="1"/>
    <col min="2" max="2" width="13.125" style="23" customWidth="1"/>
    <col min="3" max="3" width="19.375" style="23" customWidth="1"/>
    <col min="4" max="4" width="14" style="23" customWidth="1"/>
    <col min="5" max="5" width="20.5" style="23" customWidth="1"/>
    <col min="6" max="6" width="13.125" style="23" customWidth="1"/>
    <col min="7" max="7" width="18.25" style="23" customWidth="1"/>
    <col min="8" max="8" width="13.125" style="23" customWidth="1"/>
    <col min="9" max="9" width="20" style="23" customWidth="1"/>
    <col min="10" max="10" width="15.625" style="23" customWidth="1"/>
    <col min="11" max="11" width="10.625" style="23" customWidth="1"/>
    <col min="12" max="12" width="14.5" style="23" customWidth="1"/>
    <col min="13" max="1023" width="10.625" style="23" customWidth="1"/>
    <col min="1024" max="1024" width="11" style="23" customWidth="1"/>
  </cols>
  <sheetData>
    <row r="1" spans="1:6">
      <c r="A1" s="107" t="s">
        <v>77</v>
      </c>
      <c r="B1" s="107"/>
      <c r="C1" s="107"/>
      <c r="D1" s="107"/>
      <c r="E1" s="107"/>
    </row>
    <row r="3" spans="1:6">
      <c r="A3" s="23" t="s">
        <v>78</v>
      </c>
    </row>
    <row r="5" spans="1:6">
      <c r="A5" s="23" t="s">
        <v>85</v>
      </c>
    </row>
    <row r="7" spans="1:6">
      <c r="A7" s="23" t="s">
        <v>79</v>
      </c>
    </row>
    <row r="9" spans="1:6">
      <c r="A9" s="24" t="s">
        <v>80</v>
      </c>
      <c r="B9" s="24"/>
      <c r="E9" s="27" t="s">
        <v>83</v>
      </c>
      <c r="F9" s="27"/>
    </row>
    <row r="10" spans="1:6">
      <c r="A10" s="24" t="s">
        <v>1</v>
      </c>
      <c r="B10" s="24"/>
      <c r="E10" s="27" t="s">
        <v>43</v>
      </c>
      <c r="F10" s="27"/>
    </row>
    <row r="11" spans="1:6">
      <c r="A11" s="29"/>
      <c r="B11" s="29"/>
      <c r="E11" s="32"/>
      <c r="F11" s="32"/>
    </row>
    <row r="12" spans="1:6">
      <c r="A12" s="23" t="s">
        <v>8</v>
      </c>
      <c r="B12" s="23" t="s">
        <v>59</v>
      </c>
      <c r="E12" s="23" t="s">
        <v>45</v>
      </c>
      <c r="F12" s="23" t="s">
        <v>69</v>
      </c>
    </row>
    <row r="13" spans="1:6">
      <c r="A13" s="23" t="s">
        <v>10</v>
      </c>
      <c r="B13" s="23" t="s">
        <v>60</v>
      </c>
      <c r="E13" s="23" t="s">
        <v>46</v>
      </c>
      <c r="F13" s="23" t="s">
        <v>70</v>
      </c>
    </row>
    <row r="14" spans="1:6">
      <c r="A14" s="23" t="s">
        <v>11</v>
      </c>
      <c r="B14" s="23" t="s">
        <v>61</v>
      </c>
      <c r="E14" s="23" t="s">
        <v>47</v>
      </c>
      <c r="F14" s="23" t="s">
        <v>71</v>
      </c>
    </row>
    <row r="15" spans="1:6">
      <c r="A15" s="23" t="s">
        <v>12</v>
      </c>
      <c r="B15" s="23" t="s">
        <v>62</v>
      </c>
      <c r="E15" s="23" t="s">
        <v>48</v>
      </c>
      <c r="F15" s="23" t="s">
        <v>72</v>
      </c>
    </row>
    <row r="16" spans="1:6">
      <c r="A16" s="35"/>
      <c r="B16" s="35"/>
    </row>
    <row r="17" spans="1:10" s="35" customFormat="1">
      <c r="C17" s="23"/>
      <c r="D17" s="23"/>
      <c r="E17" s="23"/>
      <c r="F17" s="23"/>
      <c r="G17" s="34"/>
      <c r="H17" s="34"/>
      <c r="I17" s="23"/>
      <c r="J17" s="28"/>
    </row>
    <row r="18" spans="1:10" s="35" customFormat="1">
      <c r="A18" s="25" t="s">
        <v>81</v>
      </c>
      <c r="B18" s="25"/>
      <c r="C18" s="23"/>
      <c r="D18" s="23"/>
      <c r="E18" s="28" t="s">
        <v>84</v>
      </c>
      <c r="F18" s="23"/>
      <c r="G18" s="34"/>
      <c r="H18" s="34"/>
      <c r="I18" s="23"/>
      <c r="J18" s="28"/>
    </row>
    <row r="19" spans="1:10">
      <c r="A19" s="25" t="s">
        <v>35</v>
      </c>
      <c r="B19" s="25"/>
      <c r="E19" s="28" t="s">
        <v>49</v>
      </c>
    </row>
    <row r="20" spans="1:10">
      <c r="A20" s="30"/>
      <c r="B20" s="30"/>
      <c r="E20" s="33"/>
    </row>
    <row r="21" spans="1:10">
      <c r="A21" s="23" t="s">
        <v>87</v>
      </c>
      <c r="B21" s="23" t="s">
        <v>64</v>
      </c>
      <c r="E21" s="23" t="s">
        <v>51</v>
      </c>
      <c r="F21" s="23" t="s">
        <v>73</v>
      </c>
    </row>
    <row r="22" spans="1:10">
      <c r="A22" s="23" t="s">
        <v>88</v>
      </c>
      <c r="B22" s="23" t="s">
        <v>91</v>
      </c>
      <c r="C22" s="36"/>
      <c r="D22" s="36"/>
      <c r="E22" s="23" t="s">
        <v>52</v>
      </c>
      <c r="F22" s="23" t="s">
        <v>74</v>
      </c>
    </row>
    <row r="23" spans="1:10">
      <c r="A23" s="23" t="s">
        <v>89</v>
      </c>
      <c r="B23" s="23" t="s">
        <v>63</v>
      </c>
      <c r="E23" s="23" t="s">
        <v>53</v>
      </c>
      <c r="F23" s="23" t="s">
        <v>75</v>
      </c>
      <c r="G23" s="36"/>
      <c r="H23" s="36"/>
      <c r="I23" s="36"/>
      <c r="J23" s="36"/>
    </row>
    <row r="24" spans="1:10">
      <c r="A24" s="23" t="s">
        <v>90</v>
      </c>
      <c r="B24" s="23" t="s">
        <v>86</v>
      </c>
      <c r="E24" s="23" t="s">
        <v>54</v>
      </c>
      <c r="F24" s="23" t="s">
        <v>76</v>
      </c>
    </row>
    <row r="27" spans="1:10">
      <c r="A27" s="26" t="s">
        <v>82</v>
      </c>
      <c r="B27" s="26"/>
    </row>
    <row r="28" spans="1:10">
      <c r="A28" s="26" t="s">
        <v>37</v>
      </c>
      <c r="B28" s="26"/>
    </row>
    <row r="29" spans="1:10">
      <c r="A29" s="31"/>
      <c r="B29" s="31"/>
    </row>
    <row r="30" spans="1:10">
      <c r="A30" s="23" t="s">
        <v>39</v>
      </c>
      <c r="B30" s="23" t="s">
        <v>65</v>
      </c>
    </row>
    <row r="31" spans="1:10">
      <c r="A31" s="23" t="s">
        <v>40</v>
      </c>
      <c r="B31" s="23" t="s">
        <v>66</v>
      </c>
    </row>
    <row r="32" spans="1:10">
      <c r="A32" s="23" t="s">
        <v>41</v>
      </c>
      <c r="B32" s="23" t="s">
        <v>67</v>
      </c>
    </row>
    <row r="33" spans="1:2">
      <c r="A33" s="23" t="s">
        <v>42</v>
      </c>
      <c r="B33" s="23" t="s">
        <v>68</v>
      </c>
    </row>
  </sheetData>
  <mergeCells count="1">
    <mergeCell ref="A1:E1"/>
  </mergeCells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Gruppe_1-Koppl</vt:lpstr>
      <vt:lpstr>Gruppe_2-Oberndorf</vt:lpstr>
      <vt:lpstr>Gruppe_3-Bürmoos</vt:lpstr>
      <vt:lpstr>Gruppe_4-Nußdorf</vt:lpstr>
      <vt:lpstr>Gruppe_5-Itzling</vt:lpstr>
      <vt:lpstr>Gesamte_Übersicht</vt:lpstr>
      <vt:lpstr>gruppeneinteilung</vt:lpstr>
      <vt:lpstr>'Gruppe_1-Koppl'!Druckbereich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Peter</cp:lastModifiedBy>
  <cp:revision>18</cp:revision>
  <cp:lastPrinted>2021-08-23T03:14:27Z</cp:lastPrinted>
  <dcterms:created xsi:type="dcterms:W3CDTF">2021-07-15T18:43:52Z</dcterms:created>
  <dcterms:modified xsi:type="dcterms:W3CDTF">2021-08-23T03:50:19Z</dcterms:modified>
</cp:coreProperties>
</file>